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5" windowWidth="15195" windowHeight="8445" firstSheet="1" activeTab="1"/>
  </bookViews>
  <sheets>
    <sheet name="Option 2" sheetId="12" state="hidden" r:id="rId1"/>
    <sheet name="课程表" sheetId="13" r:id="rId2"/>
    <sheet name="Sheet1" sheetId="14" r:id="rId3"/>
  </sheets>
  <calcPr calcId="124519"/>
</workbook>
</file>

<file path=xl/calcChain.xml><?xml version="1.0" encoding="utf-8"?>
<calcChain xmlns="http://schemas.openxmlformats.org/spreadsheetml/2006/main">
  <c r="R57" i="12"/>
  <c r="R56"/>
  <c r="B65"/>
  <c r="D65" s="1"/>
  <c r="B64"/>
  <c r="D64" s="1"/>
  <c r="B53"/>
  <c r="D53" s="1"/>
  <c r="P22" s="1"/>
  <c r="B52"/>
  <c r="B51"/>
  <c r="D51" s="1"/>
  <c r="B50"/>
  <c r="D50" s="1"/>
  <c r="P21" s="1"/>
  <c r="B68"/>
  <c r="D68" s="1"/>
  <c r="P29" s="1"/>
  <c r="B67"/>
  <c r="D67" s="1"/>
  <c r="P28" s="1"/>
  <c r="I64"/>
  <c r="K64" s="1"/>
  <c r="P52" s="1"/>
  <c r="B66"/>
  <c r="D66" s="1"/>
  <c r="P27" s="1"/>
  <c r="I63"/>
  <c r="K63" s="1"/>
  <c r="P51" s="1"/>
  <c r="I62"/>
  <c r="K62" s="1"/>
  <c r="B63"/>
  <c r="D63" s="1"/>
  <c r="I61"/>
  <c r="K61" s="1"/>
  <c r="B62"/>
  <c r="D62" s="1"/>
  <c r="I60"/>
  <c r="K60" s="1"/>
  <c r="B61"/>
  <c r="D61"/>
  <c r="I59"/>
  <c r="K59" s="1"/>
  <c r="B60"/>
  <c r="D60" s="1"/>
  <c r="I58"/>
  <c r="K58" s="1"/>
  <c r="D59"/>
  <c r="B59"/>
  <c r="I57"/>
  <c r="K57"/>
  <c r="B58"/>
  <c r="D58" s="1"/>
  <c r="I56"/>
  <c r="K56" s="1"/>
  <c r="B57"/>
  <c r="D57"/>
  <c r="I55"/>
  <c r="K55" s="1"/>
  <c r="D56"/>
  <c r="K54"/>
  <c r="P48" s="1"/>
  <c r="B54"/>
  <c r="D54" s="1"/>
  <c r="P23" s="1"/>
  <c r="I52"/>
  <c r="K52" s="1"/>
  <c r="P47" s="1"/>
  <c r="I51"/>
  <c r="K51"/>
  <c r="K50"/>
  <c r="I50"/>
  <c r="D52"/>
  <c r="I49"/>
  <c r="K49" s="1"/>
  <c r="B49"/>
  <c r="D49" s="1"/>
  <c r="I48"/>
  <c r="K48" s="1"/>
  <c r="B48"/>
  <c r="D48" s="1"/>
  <c r="I47"/>
  <c r="K47" s="1"/>
  <c r="B47"/>
  <c r="D47" s="1"/>
  <c r="I46"/>
  <c r="K46" s="1"/>
  <c r="P44" s="1"/>
  <c r="B46"/>
  <c r="D46" s="1"/>
  <c r="I45"/>
  <c r="K45" s="1"/>
  <c r="B45"/>
  <c r="D45" s="1"/>
  <c r="I44"/>
  <c r="K44" s="1"/>
  <c r="B44"/>
  <c r="D44"/>
  <c r="I43"/>
  <c r="K43" s="1"/>
  <c r="B43"/>
  <c r="D43" s="1"/>
  <c r="K42"/>
  <c r="P43"/>
  <c r="D42"/>
  <c r="I40"/>
  <c r="K40" s="1"/>
  <c r="P42" s="1"/>
  <c r="B40"/>
  <c r="D40" s="1"/>
  <c r="P17" s="1"/>
  <c r="K39"/>
  <c r="I39"/>
  <c r="B39"/>
  <c r="D39" s="1"/>
  <c r="I38"/>
  <c r="K38" s="1"/>
  <c r="B38"/>
  <c r="D38" s="1"/>
  <c r="I37"/>
  <c r="K37" s="1"/>
  <c r="B37"/>
  <c r="D37"/>
  <c r="I36"/>
  <c r="K36" s="1"/>
  <c r="B36"/>
  <c r="D36"/>
  <c r="I35"/>
  <c r="K35" s="1"/>
  <c r="B35"/>
  <c r="D35"/>
  <c r="I34"/>
  <c r="K34" s="1"/>
  <c r="B34"/>
  <c r="D34" s="1"/>
  <c r="I33"/>
  <c r="K33" s="1"/>
  <c r="B33"/>
  <c r="D33" s="1"/>
  <c r="I32"/>
  <c r="K32" s="1"/>
  <c r="P40" s="1"/>
  <c r="B32"/>
  <c r="D32" s="1"/>
  <c r="P15" s="1"/>
  <c r="I31"/>
  <c r="K31" s="1"/>
  <c r="P39" s="1"/>
  <c r="B31"/>
  <c r="D31" s="1"/>
  <c r="I30"/>
  <c r="K30" s="1"/>
  <c r="D30"/>
  <c r="K29"/>
  <c r="P38" s="1"/>
  <c r="B28"/>
  <c r="D28" s="1"/>
  <c r="P13" s="1"/>
  <c r="I27"/>
  <c r="K27" s="1"/>
  <c r="P37" s="1"/>
  <c r="B27"/>
  <c r="D27" s="1"/>
  <c r="I26"/>
  <c r="K26" s="1"/>
  <c r="B26"/>
  <c r="D26" s="1"/>
  <c r="I25"/>
  <c r="K25"/>
  <c r="B25"/>
  <c r="D25" s="1"/>
  <c r="P24"/>
  <c r="I24"/>
  <c r="K24" s="1"/>
  <c r="B24"/>
  <c r="D24" s="1"/>
  <c r="P11" s="1"/>
  <c r="I23"/>
  <c r="K23" s="1"/>
  <c r="D23"/>
  <c r="B23"/>
  <c r="I22"/>
  <c r="K22" s="1"/>
  <c r="B22"/>
  <c r="D22" s="1"/>
  <c r="I21"/>
  <c r="K21" s="1"/>
  <c r="B21"/>
  <c r="D21" s="1"/>
  <c r="I20"/>
  <c r="K20" s="1"/>
  <c r="B20"/>
  <c r="D20" s="1"/>
  <c r="K19"/>
  <c r="I19"/>
  <c r="B19"/>
  <c r="D19" s="1"/>
  <c r="P18"/>
  <c r="I18"/>
  <c r="K18" s="1"/>
  <c r="B18"/>
  <c r="D18" s="1"/>
  <c r="I17"/>
  <c r="K17" s="1"/>
  <c r="D17"/>
  <c r="P9" s="1"/>
  <c r="K16"/>
  <c r="P33" s="1"/>
  <c r="B15"/>
  <c r="D15" s="1"/>
  <c r="P14"/>
  <c r="I14"/>
  <c r="K14" s="1"/>
  <c r="P32" s="1"/>
  <c r="B14"/>
  <c r="D14"/>
  <c r="I13"/>
  <c r="K13" s="1"/>
  <c r="B13"/>
  <c r="D13" s="1"/>
  <c r="I12"/>
  <c r="K12"/>
  <c r="B12"/>
  <c r="D12" s="1"/>
  <c r="I11"/>
  <c r="K11"/>
  <c r="B11"/>
  <c r="D11" s="1"/>
  <c r="I10"/>
  <c r="K10"/>
  <c r="B10"/>
  <c r="D10" s="1"/>
  <c r="I9"/>
  <c r="K9"/>
  <c r="B9"/>
  <c r="D9" s="1"/>
  <c r="I8"/>
  <c r="K8"/>
  <c r="B8"/>
  <c r="D8" s="1"/>
  <c r="P5" s="1"/>
  <c r="I7"/>
  <c r="K7"/>
  <c r="B7"/>
  <c r="D7" s="1"/>
  <c r="K6"/>
  <c r="P30" s="1"/>
  <c r="D6"/>
  <c r="P4"/>
  <c r="P19" l="1"/>
  <c r="P45"/>
  <c r="P26"/>
  <c r="P16"/>
  <c r="P41"/>
  <c r="P20"/>
  <c r="P35"/>
  <c r="P10"/>
  <c r="P36"/>
  <c r="P46"/>
  <c r="P49"/>
  <c r="P50"/>
  <c r="P6"/>
  <c r="P56"/>
  <c r="P34"/>
  <c r="P12"/>
  <c r="P31"/>
  <c r="Q57"/>
  <c r="P25"/>
  <c r="P57"/>
  <c r="P7"/>
  <c r="Q56"/>
  <c r="P8"/>
</calcChain>
</file>

<file path=xl/sharedStrings.xml><?xml version="1.0" encoding="utf-8"?>
<sst xmlns="http://schemas.openxmlformats.org/spreadsheetml/2006/main" count="312" uniqueCount="107">
  <si>
    <t>Scenario #1</t>
  </si>
  <si>
    <t>Start</t>
  </si>
  <si>
    <t>End</t>
  </si>
  <si>
    <t>Activity</t>
  </si>
  <si>
    <t>Opening Session</t>
  </si>
  <si>
    <t>Module 1</t>
  </si>
  <si>
    <t>Break</t>
  </si>
  <si>
    <t>Module 2</t>
  </si>
  <si>
    <t>Lunch</t>
  </si>
  <si>
    <t>Module 3</t>
  </si>
  <si>
    <t>Closing Session</t>
  </si>
  <si>
    <t>Expectations I</t>
  </si>
  <si>
    <t>Expectations II</t>
  </si>
  <si>
    <t>Expectations III</t>
  </si>
  <si>
    <t>Expectations IV</t>
  </si>
  <si>
    <t>Expectations V</t>
  </si>
  <si>
    <t>Week 1 Closing</t>
  </si>
  <si>
    <t>Day 1 Closing</t>
  </si>
  <si>
    <t>Day 2 Opening</t>
  </si>
  <si>
    <t>Day 2 Closing</t>
  </si>
  <si>
    <t>Day 3 Opening</t>
  </si>
  <si>
    <t>Day 4 Closing</t>
  </si>
  <si>
    <t>Day 5 Opening</t>
  </si>
  <si>
    <t>Day 3 Closing</t>
  </si>
  <si>
    <t>Day 4 Opening</t>
  </si>
  <si>
    <t>Week 2 Opening</t>
  </si>
  <si>
    <t>Day 6 Closing</t>
  </si>
  <si>
    <t>Day 7 Opening</t>
  </si>
  <si>
    <t>Day 7 Closing</t>
  </si>
  <si>
    <t>Day 8 Opening</t>
  </si>
  <si>
    <t>Day 8 Closing</t>
  </si>
  <si>
    <t>Day 9 Opening</t>
  </si>
  <si>
    <t>Day 9 Closing</t>
  </si>
  <si>
    <t>Day 10 Opening</t>
  </si>
  <si>
    <t>Day</t>
  </si>
  <si>
    <t>Duration</t>
  </si>
  <si>
    <t>Actual Allocation</t>
  </si>
  <si>
    <t>Closing</t>
  </si>
  <si>
    <t>Opening</t>
  </si>
  <si>
    <t>Module 4</t>
  </si>
  <si>
    <t>Module 5</t>
  </si>
  <si>
    <t>Module 6</t>
  </si>
  <si>
    <t>Module 7</t>
  </si>
  <si>
    <t>Module 8</t>
  </si>
  <si>
    <t>Module 9</t>
  </si>
  <si>
    <t>Module 10</t>
  </si>
  <si>
    <t>Module 11</t>
  </si>
  <si>
    <t>Module 12</t>
  </si>
  <si>
    <t>Module 13</t>
  </si>
  <si>
    <t>Module 14</t>
  </si>
  <si>
    <t xml:space="preserve">Expectations III </t>
  </si>
  <si>
    <t>Module 15</t>
  </si>
  <si>
    <t>Module 16</t>
  </si>
  <si>
    <t>Module 17</t>
  </si>
  <si>
    <t>Module 18</t>
  </si>
  <si>
    <t>Module 19</t>
  </si>
  <si>
    <t>Module 20</t>
  </si>
  <si>
    <t>Module 22</t>
  </si>
  <si>
    <t>Module 21</t>
  </si>
  <si>
    <t>Module 23</t>
  </si>
  <si>
    <t>Module 24</t>
  </si>
  <si>
    <t>7.5 Hour Training Day with Homework</t>
  </si>
  <si>
    <t>Residential Delivery</t>
  </si>
  <si>
    <t>Cheryl</t>
  </si>
  <si>
    <t>Trainer</t>
  </si>
  <si>
    <t>Total Floor Time</t>
  </si>
  <si>
    <t xml:space="preserve"> Floor Time Wk 1</t>
  </si>
  <si>
    <t xml:space="preserve"> Floor Time Wk 2</t>
  </si>
  <si>
    <t>Homework</t>
  </si>
  <si>
    <t>No HW</t>
  </si>
  <si>
    <t>Petronella</t>
  </si>
  <si>
    <t>Adapted needs 3:05</t>
  </si>
  <si>
    <t>35hr45min</t>
  </si>
  <si>
    <t>37hr15min</t>
  </si>
  <si>
    <t>Trainer 3</t>
  </si>
  <si>
    <t>序号</t>
    <phoneticPr fontId="6" type="noConversion"/>
  </si>
  <si>
    <t>时 间 表</t>
    <phoneticPr fontId="6" type="noConversion"/>
  </si>
  <si>
    <t>课程安排</t>
    <phoneticPr fontId="6" type="noConversion"/>
  </si>
  <si>
    <t>结束</t>
    <phoneticPr fontId="6" type="noConversion"/>
  </si>
  <si>
    <t>主讲人</t>
    <phoneticPr fontId="6" type="noConversion"/>
  </si>
  <si>
    <t>小贷公司最新政策与监管框架解析</t>
    <phoneticPr fontId="6" type="noConversion"/>
  </si>
  <si>
    <t>微贷实践与业务模式探讨（含机构文化、人力资源与薪酬设计、产品设计、风险管理、培训与能力建设五个方面）</t>
    <phoneticPr fontId="6" type="noConversion"/>
  </si>
  <si>
    <r>
      <rPr>
        <b/>
        <sz val="11"/>
        <rFont val="仿宋"/>
        <family val="3"/>
        <charset val="134"/>
      </rPr>
      <t>杜晓山</t>
    </r>
    <r>
      <rPr>
        <sz val="11"/>
        <rFont val="仿宋"/>
        <family val="3"/>
        <charset val="134"/>
      </rPr>
      <t xml:space="preserve">
中国社科院教授</t>
    </r>
    <phoneticPr fontId="6" type="noConversion"/>
  </si>
  <si>
    <r>
      <rPr>
        <b/>
        <sz val="11"/>
        <rFont val="仿宋"/>
        <family val="3"/>
        <charset val="134"/>
      </rPr>
      <t>刘澄清</t>
    </r>
    <r>
      <rPr>
        <sz val="11"/>
        <rFont val="仿宋"/>
        <family val="3"/>
        <charset val="134"/>
      </rPr>
      <t xml:space="preserve">
人大小微金融研究中心研究员</t>
    </r>
    <phoneticPr fontId="6" type="noConversion"/>
  </si>
  <si>
    <t>开班仪式：领导致欢迎辞</t>
    <phoneticPr fontId="6" type="noConversion"/>
  </si>
  <si>
    <t>8月19日
(周三）</t>
    <phoneticPr fontId="6" type="noConversion"/>
  </si>
  <si>
    <t>上
午</t>
    <phoneticPr fontId="6" type="noConversion"/>
  </si>
  <si>
    <t>下
午</t>
    <phoneticPr fontId="6" type="noConversion"/>
  </si>
  <si>
    <t>8月20日
（周四）</t>
    <phoneticPr fontId="6" type="noConversion"/>
  </si>
  <si>
    <t>“阳光小贷”模式剖析</t>
    <phoneticPr fontId="6" type="noConversion"/>
  </si>
  <si>
    <t>小组讨论：结合“阳光小贷”模式与自身机构特点，探索长期可持续发展战略与业务模式</t>
    <phoneticPr fontId="6" type="noConversion"/>
  </si>
  <si>
    <r>
      <rPr>
        <b/>
        <sz val="11"/>
        <rFont val="仿宋"/>
        <family val="3"/>
        <charset val="134"/>
      </rPr>
      <t>毕龙</t>
    </r>
    <r>
      <rPr>
        <sz val="11"/>
        <rFont val="仿宋"/>
        <family val="3"/>
        <charset val="134"/>
      </rPr>
      <t xml:space="preserve">
大同阳光小贷公司总经理</t>
    </r>
    <phoneticPr fontId="6" type="noConversion"/>
  </si>
  <si>
    <t>8月21日
（周五）</t>
    <phoneticPr fontId="6" type="noConversion"/>
  </si>
  <si>
    <t>小贷公司机构治理与风险文化</t>
    <phoneticPr fontId="6" type="noConversion"/>
  </si>
  <si>
    <t>互联网与微贷</t>
    <phoneticPr fontId="6" type="noConversion"/>
  </si>
  <si>
    <r>
      <rPr>
        <b/>
        <sz val="11"/>
        <rFont val="仿宋"/>
        <family val="3"/>
        <charset val="134"/>
      </rPr>
      <t>郑自强</t>
    </r>
    <r>
      <rPr>
        <sz val="11"/>
        <rFont val="仿宋"/>
        <family val="3"/>
        <charset val="134"/>
      </rPr>
      <t xml:space="preserve">
国民小微金融投资公司总裁</t>
    </r>
    <phoneticPr fontId="6" type="noConversion"/>
  </si>
  <si>
    <t>小贷公司融资与资产证券化</t>
    <phoneticPr fontId="6" type="noConversion"/>
  </si>
  <si>
    <r>
      <rPr>
        <b/>
        <sz val="11"/>
        <rFont val="仿宋"/>
        <family val="3"/>
        <charset val="134"/>
      </rPr>
      <t>贝多广</t>
    </r>
    <r>
      <rPr>
        <sz val="11"/>
        <rFont val="仿宋"/>
        <family val="3"/>
        <charset val="134"/>
      </rPr>
      <t xml:space="preserve">
人大小微金融研究中心理事会联席主席、人大教授</t>
    </r>
    <phoneticPr fontId="6" type="noConversion"/>
  </si>
  <si>
    <t>普惠金融体系及国外经典案例介绍</t>
    <phoneticPr fontId="6" type="noConversion"/>
  </si>
  <si>
    <t>颁发参训证书</t>
    <phoneticPr fontId="6" type="noConversion"/>
  </si>
  <si>
    <t>大同阳光小贷公司考察交流（第一组学员30人）</t>
    <phoneticPr fontId="6" type="noConversion"/>
  </si>
  <si>
    <t>大同阳光小贷公司考察交流（第二组学员30人）</t>
    <phoneticPr fontId="6" type="noConversion"/>
  </si>
  <si>
    <t>培训总结</t>
    <phoneticPr fontId="6" type="noConversion"/>
  </si>
  <si>
    <r>
      <rPr>
        <b/>
        <sz val="11"/>
        <rFont val="仿宋"/>
        <family val="3"/>
        <charset val="134"/>
      </rPr>
      <t xml:space="preserve">刘澄清/毕龙
</t>
    </r>
    <r>
      <rPr>
        <sz val="11"/>
        <rFont val="仿宋"/>
        <family val="3"/>
        <charset val="134"/>
      </rPr>
      <t>（主持）</t>
    </r>
    <phoneticPr fontId="6" type="noConversion"/>
  </si>
  <si>
    <t>中国小贷协会领导
山西省小贷协会领导</t>
    <phoneticPr fontId="6" type="noConversion"/>
  </si>
  <si>
    <t xml:space="preserve">
中国小贷协会领导</t>
    <phoneticPr fontId="6" type="noConversion"/>
  </si>
  <si>
    <t>课程安排：《小额贷款公司战略定位与业务模式高级研讨班（第一期）》</t>
    <phoneticPr fontId="6" type="noConversion"/>
  </si>
</sst>
</file>

<file path=xl/styles.xml><?xml version="1.0" encoding="utf-8"?>
<styleSheet xmlns="http://schemas.openxmlformats.org/spreadsheetml/2006/main">
  <numFmts count="2">
    <numFmt numFmtId="176" formatCode="h:mm;@"/>
    <numFmt numFmtId="177" formatCode="0.0"/>
  </numFmts>
  <fonts count="14">
    <font>
      <sz val="10"/>
      <name val="Arial"/>
    </font>
    <font>
      <b/>
      <sz val="10"/>
      <name val="Arial"/>
      <family val="2"/>
    </font>
    <font>
      <sz val="9.8000000000000007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.8000000000000007"/>
      <name val="Arial"/>
      <family val="2"/>
    </font>
    <font>
      <sz val="9"/>
      <name val="宋体"/>
      <family val="3"/>
      <charset val="134"/>
    </font>
    <font>
      <b/>
      <sz val="14"/>
      <name val="宋体"/>
      <family val="3"/>
      <charset val="134"/>
    </font>
    <font>
      <sz val="12"/>
      <name val="仿宋"/>
      <family val="3"/>
      <charset val="134"/>
    </font>
    <font>
      <b/>
      <sz val="12"/>
      <name val="仿宋"/>
      <family val="3"/>
      <charset val="134"/>
    </font>
    <font>
      <sz val="11"/>
      <name val="楷体"/>
      <family val="3"/>
      <charset val="134"/>
    </font>
    <font>
      <sz val="11"/>
      <name val="仿宋"/>
      <family val="3"/>
      <charset val="134"/>
    </font>
    <font>
      <b/>
      <sz val="11"/>
      <name val="仿宋"/>
      <family val="3"/>
      <charset val="134"/>
    </font>
    <font>
      <sz val="10"/>
      <name val="仿宋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0" xfId="0" applyAlignment="1">
      <alignment horizontal="center"/>
    </xf>
    <xf numFmtId="176" fontId="0" fillId="0" borderId="0" xfId="0" applyNumberForma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20" fontId="0" fillId="2" borderId="1" xfId="0" applyNumberFormat="1" applyFill="1" applyBorder="1" applyAlignment="1">
      <alignment horizontal="center"/>
    </xf>
    <xf numFmtId="0" fontId="0" fillId="3" borderId="1" xfId="0" applyFill="1" applyBorder="1"/>
    <xf numFmtId="0" fontId="2" fillId="2" borderId="1" xfId="0" applyFont="1" applyFill="1" applyBorder="1" applyAlignment="1">
      <alignment horizontal="center"/>
    </xf>
    <xf numFmtId="176" fontId="2" fillId="4" borderId="1" xfId="0" applyNumberFormat="1" applyFont="1" applyFill="1" applyBorder="1" applyAlignment="1">
      <alignment horizontal="center"/>
    </xf>
    <xf numFmtId="20" fontId="2" fillId="4" borderId="1" xfId="0" applyNumberFormat="1" applyFont="1" applyFill="1" applyBorder="1" applyAlignment="1">
      <alignment horizontal="center"/>
    </xf>
    <xf numFmtId="20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20" fontId="2" fillId="0" borderId="0" xfId="0" applyNumberFormat="1" applyFont="1" applyAlignment="1">
      <alignment horizontal="center"/>
    </xf>
    <xf numFmtId="176" fontId="2" fillId="0" borderId="1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1" xfId="0" applyFont="1" applyFill="1" applyBorder="1"/>
    <xf numFmtId="20" fontId="2" fillId="0" borderId="1" xfId="0" applyNumberFormat="1" applyFont="1" applyFill="1" applyBorder="1" applyAlignment="1">
      <alignment horizontal="center"/>
    </xf>
    <xf numFmtId="1" fontId="0" fillId="0" borderId="0" xfId="0" applyNumberFormat="1"/>
    <xf numFmtId="20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 applyBorder="1"/>
    <xf numFmtId="0" fontId="2" fillId="0" borderId="1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20" fontId="2" fillId="0" borderId="1" xfId="0" applyNumberFormat="1" applyFont="1" applyBorder="1" applyAlignment="1">
      <alignment horizontal="center" vertical="top"/>
    </xf>
    <xf numFmtId="20" fontId="2" fillId="4" borderId="1" xfId="0" applyNumberFormat="1" applyFont="1" applyFill="1" applyBorder="1" applyAlignment="1">
      <alignment horizontal="center" vertical="top"/>
    </xf>
    <xf numFmtId="0" fontId="4" fillId="0" borderId="1" xfId="0" applyFont="1" applyBorder="1" applyAlignment="1"/>
    <xf numFmtId="46" fontId="0" fillId="0" borderId="0" xfId="0" applyNumberFormat="1"/>
    <xf numFmtId="20" fontId="0" fillId="0" borderId="1" xfId="0" applyNumberFormat="1" applyBorder="1" applyAlignment="1">
      <alignment horizontal="center"/>
    </xf>
    <xf numFmtId="20" fontId="0" fillId="4" borderId="1" xfId="0" applyNumberForma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49" fontId="3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1" xfId="0" applyBorder="1"/>
    <xf numFmtId="0" fontId="0" fillId="5" borderId="0" xfId="0" applyFill="1" applyBorder="1"/>
    <xf numFmtId="20" fontId="0" fillId="5" borderId="0" xfId="0" applyNumberFormat="1" applyFill="1" applyBorder="1" applyAlignment="1">
      <alignment horizontal="center"/>
    </xf>
    <xf numFmtId="20" fontId="0" fillId="0" borderId="0" xfId="0" applyNumberFormat="1" applyBorder="1" applyAlignment="1">
      <alignment horizontal="center"/>
    </xf>
    <xf numFmtId="0" fontId="0" fillId="0" borderId="0" xfId="0" applyBorder="1"/>
    <xf numFmtId="0" fontId="8" fillId="0" borderId="0" xfId="0" applyFont="1" applyBorder="1" applyAlignment="1">
      <alignment horizontal="center"/>
    </xf>
    <xf numFmtId="0" fontId="8" fillId="0" borderId="0" xfId="0" applyFont="1"/>
    <xf numFmtId="0" fontId="8" fillId="5" borderId="0" xfId="0" applyFont="1" applyFill="1" applyBorder="1"/>
    <xf numFmtId="20" fontId="8" fillId="5" borderId="0" xfId="0" applyNumberFormat="1" applyFont="1" applyFill="1" applyBorder="1" applyAlignment="1">
      <alignment horizontal="center"/>
    </xf>
    <xf numFmtId="2" fontId="8" fillId="5" borderId="0" xfId="0" applyNumberFormat="1" applyFont="1" applyFill="1" applyBorder="1" applyAlignment="1">
      <alignment horizontal="center"/>
    </xf>
    <xf numFmtId="0" fontId="8" fillId="0" borderId="0" xfId="0" applyFont="1" applyBorder="1"/>
    <xf numFmtId="20" fontId="9" fillId="5" borderId="0" xfId="0" applyNumberFormat="1" applyFont="1" applyFill="1" applyBorder="1" applyAlignment="1">
      <alignment horizontal="center"/>
    </xf>
    <xf numFmtId="0" fontId="9" fillId="0" borderId="0" xfId="0" applyFont="1" applyBorder="1"/>
    <xf numFmtId="177" fontId="9" fillId="0" borderId="0" xfId="0" applyNumberFormat="1" applyFont="1" applyBorder="1" applyAlignment="1">
      <alignment horizontal="center"/>
    </xf>
    <xf numFmtId="0" fontId="8" fillId="5" borderId="0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8" fillId="5" borderId="0" xfId="0" applyFont="1" applyFill="1"/>
    <xf numFmtId="176" fontId="8" fillId="5" borderId="0" xfId="0" applyNumberFormat="1" applyFont="1" applyFill="1" applyBorder="1"/>
    <xf numFmtId="0" fontId="11" fillId="0" borderId="0" xfId="0" applyFont="1"/>
    <xf numFmtId="0" fontId="11" fillId="0" borderId="0" xfId="0" applyFont="1" applyAlignment="1">
      <alignment horizontal="center"/>
    </xf>
    <xf numFmtId="0" fontId="13" fillId="0" borderId="12" xfId="0" applyFont="1" applyBorder="1" applyAlignment="1">
      <alignment horizontal="center"/>
    </xf>
    <xf numFmtId="0" fontId="12" fillId="6" borderId="1" xfId="0" applyFont="1" applyFill="1" applyBorder="1" applyAlignment="1">
      <alignment horizontal="center"/>
    </xf>
    <xf numFmtId="0" fontId="11" fillId="5" borderId="1" xfId="0" applyFont="1" applyFill="1" applyBorder="1" applyAlignment="1">
      <alignment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9" borderId="9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1" fillId="7" borderId="9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176" fontId="13" fillId="5" borderId="18" xfId="0" applyNumberFormat="1" applyFont="1" applyFill="1" applyBorder="1" applyAlignment="1">
      <alignment horizontal="center" vertical="center"/>
    </xf>
    <xf numFmtId="20" fontId="13" fillId="5" borderId="7" xfId="0" applyNumberFormat="1" applyFont="1" applyFill="1" applyBorder="1" applyAlignment="1">
      <alignment horizontal="center" vertical="center"/>
    </xf>
    <xf numFmtId="20" fontId="13" fillId="5" borderId="14" xfId="0" applyNumberFormat="1" applyFont="1" applyFill="1" applyBorder="1" applyAlignment="1">
      <alignment horizontal="center" vertical="center"/>
    </xf>
    <xf numFmtId="20" fontId="13" fillId="5" borderId="1" xfId="0" applyNumberFormat="1" applyFont="1" applyFill="1" applyBorder="1" applyAlignment="1">
      <alignment horizontal="center" vertical="center"/>
    </xf>
    <xf numFmtId="176" fontId="13" fillId="5" borderId="7" xfId="0" applyNumberFormat="1" applyFont="1" applyFill="1" applyBorder="1" applyAlignment="1">
      <alignment horizontal="center" vertical="center"/>
    </xf>
    <xf numFmtId="176" fontId="13" fillId="5" borderId="1" xfId="0" applyNumberFormat="1" applyFont="1" applyFill="1" applyBorder="1" applyAlignment="1">
      <alignment horizontal="center" vertical="center"/>
    </xf>
    <xf numFmtId="20" fontId="13" fillId="0" borderId="12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20" fontId="13" fillId="0" borderId="11" xfId="0" applyNumberFormat="1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5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2" fillId="6" borderId="3" xfId="0" applyFont="1" applyFill="1" applyBorder="1" applyAlignment="1">
      <alignment horizontal="center"/>
    </xf>
    <xf numFmtId="0" fontId="12" fillId="6" borderId="17" xfId="0" applyFont="1" applyFill="1" applyBorder="1" applyAlignment="1">
      <alignment horizontal="center"/>
    </xf>
    <xf numFmtId="0" fontId="12" fillId="6" borderId="13" xfId="0" applyFont="1" applyFill="1" applyBorder="1" applyAlignment="1">
      <alignment horizontal="center"/>
    </xf>
    <xf numFmtId="0" fontId="12" fillId="6" borderId="19" xfId="0" applyFont="1" applyFill="1" applyBorder="1" applyAlignment="1">
      <alignment horizontal="center"/>
    </xf>
    <xf numFmtId="0" fontId="11" fillId="5" borderId="16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28"/>
  <sheetViews>
    <sheetView workbookViewId="0">
      <selection activeCell="R58" sqref="R58"/>
    </sheetView>
  </sheetViews>
  <sheetFormatPr defaultRowHeight="12.75"/>
  <cols>
    <col min="1" max="1" width="4.85546875" customWidth="1"/>
    <col min="2" max="2" width="7" customWidth="1"/>
    <col min="3" max="3" width="6.28515625" customWidth="1"/>
    <col min="4" max="4" width="8.7109375" customWidth="1"/>
    <col min="5" max="5" width="15.140625" customWidth="1"/>
    <col min="6" max="6" width="9.85546875" customWidth="1"/>
    <col min="7" max="7" width="2.5703125" customWidth="1"/>
    <col min="8" max="8" width="4.7109375" customWidth="1"/>
    <col min="9" max="9" width="5.7109375" customWidth="1"/>
    <col min="10" max="10" width="6" customWidth="1"/>
    <col min="11" max="11" width="8.5703125" customWidth="1"/>
    <col min="12" max="12" width="15.85546875" customWidth="1"/>
    <col min="13" max="13" width="13.42578125" customWidth="1"/>
    <col min="14" max="14" width="3" customWidth="1"/>
    <col min="15" max="15" width="16.85546875" customWidth="1"/>
    <col min="16" max="16" width="9.42578125" customWidth="1"/>
    <col min="17" max="17" width="9.7109375" customWidth="1"/>
  </cols>
  <sheetData>
    <row r="1" spans="1:19" ht="11.85" customHeight="1">
      <c r="A1" s="87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O1" s="89"/>
      <c r="P1" s="90" t="s">
        <v>36</v>
      </c>
      <c r="Q1" s="93" t="s">
        <v>68</v>
      </c>
      <c r="R1" s="96" t="s">
        <v>69</v>
      </c>
    </row>
    <row r="2" spans="1:19" ht="11.85" customHeight="1">
      <c r="A2" s="99" t="s">
        <v>62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O2" s="89"/>
      <c r="P2" s="91"/>
      <c r="Q2" s="94"/>
      <c r="R2" s="97"/>
    </row>
    <row r="3" spans="1:19" ht="11.85" customHeight="1">
      <c r="A3" s="99" t="s">
        <v>61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O3" s="89"/>
      <c r="P3" s="92"/>
      <c r="Q3" s="95"/>
      <c r="R3" s="98"/>
    </row>
    <row r="4" spans="1:19" ht="11.85" customHeight="1">
      <c r="O4" s="6" t="s">
        <v>4</v>
      </c>
      <c r="P4" s="5">
        <f>D6</f>
        <v>9.0277777777777735E-2</v>
      </c>
      <c r="Q4" s="33">
        <v>6.25E-2</v>
      </c>
      <c r="R4" s="33">
        <v>6.25E-2</v>
      </c>
    </row>
    <row r="5" spans="1:19" ht="11.85" customHeight="1">
      <c r="A5" s="3" t="s">
        <v>34</v>
      </c>
      <c r="B5" s="3" t="s">
        <v>1</v>
      </c>
      <c r="C5" s="3" t="s">
        <v>2</v>
      </c>
      <c r="D5" s="3" t="s">
        <v>35</v>
      </c>
      <c r="E5" s="3" t="s">
        <v>3</v>
      </c>
      <c r="F5" s="17" t="s">
        <v>64</v>
      </c>
      <c r="G5" s="4"/>
      <c r="H5" s="3" t="s">
        <v>34</v>
      </c>
      <c r="I5" s="3" t="s">
        <v>1</v>
      </c>
      <c r="J5" s="3" t="s">
        <v>2</v>
      </c>
      <c r="K5" s="3" t="s">
        <v>35</v>
      </c>
      <c r="L5" s="3" t="s">
        <v>3</v>
      </c>
      <c r="M5" s="17" t="s">
        <v>64</v>
      </c>
      <c r="O5" s="6" t="s">
        <v>5</v>
      </c>
      <c r="P5" s="5">
        <f>D8+D10</f>
        <v>0.11111111111111099</v>
      </c>
      <c r="Q5" s="33">
        <v>0.1111111111111111</v>
      </c>
      <c r="R5" s="33">
        <v>0.1111111111111111</v>
      </c>
    </row>
    <row r="6" spans="1:19" ht="11.85" customHeight="1">
      <c r="A6" s="7">
        <v>1</v>
      </c>
      <c r="B6" s="8">
        <v>0.35416666666666669</v>
      </c>
      <c r="C6" s="9">
        <v>0.44444444444444442</v>
      </c>
      <c r="D6" s="10">
        <f t="shared" ref="D6:D12" si="0">C6-B6</f>
        <v>9.0277777777777735E-2</v>
      </c>
      <c r="E6" s="11" t="s">
        <v>4</v>
      </c>
      <c r="F6" s="18" t="s">
        <v>63</v>
      </c>
      <c r="G6" s="12"/>
      <c r="H6" s="7">
        <v>6</v>
      </c>
      <c r="I6" s="8">
        <v>0.35416666666666669</v>
      </c>
      <c r="J6" s="9">
        <v>0.38194444444444442</v>
      </c>
      <c r="K6" s="10">
        <f t="shared" ref="K6:K14" si="1">J6-I6</f>
        <v>2.7777777777777735E-2</v>
      </c>
      <c r="L6" s="11" t="s">
        <v>4</v>
      </c>
      <c r="M6" s="18" t="s">
        <v>63</v>
      </c>
      <c r="O6" s="6" t="s">
        <v>7</v>
      </c>
      <c r="P6" s="5">
        <f>D11+D13</f>
        <v>8.3333333333333481E-2</v>
      </c>
      <c r="Q6" s="33">
        <v>7.9861111111111105E-2</v>
      </c>
      <c r="R6" s="33">
        <v>7.9861111111111105E-2</v>
      </c>
    </row>
    <row r="7" spans="1:19" ht="11.85" customHeight="1">
      <c r="A7" s="13"/>
      <c r="B7" s="10">
        <f t="shared" ref="B7:B15" si="2">C6</f>
        <v>0.44444444444444442</v>
      </c>
      <c r="C7" s="9">
        <v>0.45833333333333331</v>
      </c>
      <c r="D7" s="10">
        <f t="shared" si="0"/>
        <v>1.3888888888888895E-2</v>
      </c>
      <c r="E7" s="11" t="s">
        <v>6</v>
      </c>
      <c r="F7" s="18"/>
      <c r="G7" s="12"/>
      <c r="H7" s="13"/>
      <c r="I7" s="10">
        <f t="shared" ref="I7:I14" si="3">J6</f>
        <v>0.38194444444444442</v>
      </c>
      <c r="J7" s="9">
        <v>0.44444444444444442</v>
      </c>
      <c r="K7" s="10">
        <f t="shared" si="1"/>
        <v>6.25E-2</v>
      </c>
      <c r="L7" s="11" t="s">
        <v>49</v>
      </c>
      <c r="M7" s="18" t="s">
        <v>70</v>
      </c>
      <c r="O7" s="6" t="s">
        <v>9</v>
      </c>
      <c r="P7" s="5">
        <f>D14+D18+D20</f>
        <v>0.12847222222222227</v>
      </c>
      <c r="Q7" s="34">
        <v>0.15277777777777776</v>
      </c>
      <c r="R7" s="34">
        <v>0.17361111111111113</v>
      </c>
      <c r="S7" s="36" t="s">
        <v>71</v>
      </c>
    </row>
    <row r="8" spans="1:19" ht="11.85" customHeight="1">
      <c r="A8" s="13"/>
      <c r="B8" s="10">
        <f t="shared" si="2"/>
        <v>0.45833333333333331</v>
      </c>
      <c r="C8" s="9">
        <v>0.54166666666666663</v>
      </c>
      <c r="D8" s="10">
        <f t="shared" si="0"/>
        <v>8.3333333333333315E-2</v>
      </c>
      <c r="E8" s="11" t="s">
        <v>5</v>
      </c>
      <c r="F8" s="18" t="s">
        <v>63</v>
      </c>
      <c r="G8" s="12"/>
      <c r="H8" s="13"/>
      <c r="I8" s="10">
        <f t="shared" si="3"/>
        <v>0.44444444444444442</v>
      </c>
      <c r="J8" s="9">
        <v>0.45833333333333331</v>
      </c>
      <c r="K8" s="10">
        <f t="shared" si="1"/>
        <v>1.3888888888888895E-2</v>
      </c>
      <c r="L8" s="11" t="s">
        <v>6</v>
      </c>
      <c r="M8" s="18"/>
      <c r="O8" s="6" t="s">
        <v>17</v>
      </c>
      <c r="P8" s="5">
        <f>D15</f>
        <v>3.4722222222220989E-3</v>
      </c>
      <c r="Q8" s="33">
        <v>3.472222222222222E-3</v>
      </c>
      <c r="R8" s="33">
        <v>3.472222222222222E-3</v>
      </c>
    </row>
    <row r="9" spans="1:19" ht="11.85" customHeight="1">
      <c r="A9" s="13"/>
      <c r="B9" s="10">
        <f t="shared" si="2"/>
        <v>0.54166666666666663</v>
      </c>
      <c r="C9" s="9">
        <v>0.58333333333333337</v>
      </c>
      <c r="D9" s="10">
        <f t="shared" si="0"/>
        <v>4.1666666666666741E-2</v>
      </c>
      <c r="E9" s="11" t="s">
        <v>8</v>
      </c>
      <c r="F9" s="18"/>
      <c r="G9" s="12"/>
      <c r="H9" s="13"/>
      <c r="I9" s="10">
        <f t="shared" si="3"/>
        <v>0.45833333333333331</v>
      </c>
      <c r="J9" s="9">
        <v>0.54166666666666663</v>
      </c>
      <c r="K9" s="10">
        <f t="shared" si="1"/>
        <v>8.3333333333333315E-2</v>
      </c>
      <c r="L9" s="11" t="s">
        <v>49</v>
      </c>
      <c r="M9" s="18" t="s">
        <v>70</v>
      </c>
      <c r="N9" s="2"/>
      <c r="O9" s="6" t="s">
        <v>18</v>
      </c>
      <c r="P9" s="5">
        <f>D17</f>
        <v>1.7361111111111049E-2</v>
      </c>
      <c r="Q9" s="33">
        <v>2.0833333333333332E-2</v>
      </c>
      <c r="R9" s="33">
        <v>2.0833333333333332E-2</v>
      </c>
    </row>
    <row r="10" spans="1:19" ht="11.85" customHeight="1">
      <c r="A10" s="13"/>
      <c r="B10" s="10">
        <f t="shared" si="2"/>
        <v>0.58333333333333337</v>
      </c>
      <c r="C10" s="9">
        <v>0.61111111111111105</v>
      </c>
      <c r="D10" s="10">
        <f>C10-B10</f>
        <v>2.7777777777777679E-2</v>
      </c>
      <c r="E10" s="11" t="s">
        <v>5</v>
      </c>
      <c r="F10" s="18" t="s">
        <v>63</v>
      </c>
      <c r="G10" s="12"/>
      <c r="H10" s="13"/>
      <c r="I10" s="10">
        <f t="shared" si="3"/>
        <v>0.54166666666666663</v>
      </c>
      <c r="J10" s="9">
        <v>0.58333333333333337</v>
      </c>
      <c r="K10" s="10">
        <f t="shared" si="1"/>
        <v>4.1666666666666741E-2</v>
      </c>
      <c r="L10" s="11" t="s">
        <v>8</v>
      </c>
      <c r="M10" s="18"/>
      <c r="N10" s="2"/>
      <c r="O10" s="6" t="s">
        <v>39</v>
      </c>
      <c r="P10" s="5">
        <f>D21+D23</f>
        <v>9.7222222222222154E-2</v>
      </c>
      <c r="Q10" s="33">
        <v>9.7222222222222224E-2</v>
      </c>
      <c r="R10" s="33">
        <v>9.7222222222222224E-2</v>
      </c>
    </row>
    <row r="11" spans="1:19" ht="11.85" customHeight="1">
      <c r="A11" s="13"/>
      <c r="B11" s="10">
        <f t="shared" si="2"/>
        <v>0.61111111111111105</v>
      </c>
      <c r="C11" s="9">
        <v>0.65277777777777779</v>
      </c>
      <c r="D11" s="10">
        <f t="shared" si="0"/>
        <v>4.1666666666666741E-2</v>
      </c>
      <c r="E11" s="11" t="s">
        <v>7</v>
      </c>
      <c r="F11" s="18" t="s">
        <v>70</v>
      </c>
      <c r="G11" s="12"/>
      <c r="H11" s="13"/>
      <c r="I11" s="10">
        <f t="shared" si="3"/>
        <v>0.58333333333333337</v>
      </c>
      <c r="J11" s="9">
        <v>0.65277777777777779</v>
      </c>
      <c r="K11" s="10">
        <f t="shared" si="1"/>
        <v>6.944444444444442E-2</v>
      </c>
      <c r="L11" s="11" t="s">
        <v>49</v>
      </c>
      <c r="M11" s="18" t="s">
        <v>63</v>
      </c>
      <c r="N11" s="2"/>
      <c r="O11" s="6" t="s">
        <v>11</v>
      </c>
      <c r="P11" s="5">
        <f>D24</f>
        <v>1.0416666666666741E-2</v>
      </c>
      <c r="Q11" s="33">
        <v>1.0416666666666666E-2</v>
      </c>
      <c r="R11" s="33">
        <v>1.0416666666666666E-2</v>
      </c>
    </row>
    <row r="12" spans="1:19" ht="11.85" customHeight="1">
      <c r="A12" s="13"/>
      <c r="B12" s="10">
        <f t="shared" si="2"/>
        <v>0.65277777777777779</v>
      </c>
      <c r="C12" s="9">
        <v>0.66666666666666663</v>
      </c>
      <c r="D12" s="10">
        <f t="shared" si="0"/>
        <v>1.388888888888884E-2</v>
      </c>
      <c r="E12" s="11" t="s">
        <v>6</v>
      </c>
      <c r="F12" s="18"/>
      <c r="G12" s="12"/>
      <c r="H12" s="13"/>
      <c r="I12" s="10">
        <f t="shared" si="3"/>
        <v>0.65277777777777779</v>
      </c>
      <c r="J12" s="9">
        <v>0.66666666666666663</v>
      </c>
      <c r="K12" s="10">
        <f t="shared" si="1"/>
        <v>1.388888888888884E-2</v>
      </c>
      <c r="L12" s="11" t="s">
        <v>6</v>
      </c>
      <c r="M12" s="18"/>
      <c r="N12" s="2"/>
      <c r="O12" s="6" t="s">
        <v>40</v>
      </c>
      <c r="P12" s="5">
        <f>D25+D27+D31</f>
        <v>8.3333333333333426E-2</v>
      </c>
      <c r="Q12" s="34">
        <v>0.1111111111111111</v>
      </c>
      <c r="R12" s="34">
        <v>0.1388888888888889</v>
      </c>
    </row>
    <row r="13" spans="1:19" ht="11.85" customHeight="1">
      <c r="A13" s="13"/>
      <c r="B13" s="10">
        <f t="shared" si="2"/>
        <v>0.66666666666666663</v>
      </c>
      <c r="C13" s="9">
        <v>0.70833333333333337</v>
      </c>
      <c r="D13" s="10">
        <f>C13-B13</f>
        <v>4.1666666666666741E-2</v>
      </c>
      <c r="E13" s="11" t="s">
        <v>7</v>
      </c>
      <c r="F13" s="18" t="s">
        <v>70</v>
      </c>
      <c r="G13" s="12"/>
      <c r="H13" s="13"/>
      <c r="I13" s="10">
        <f t="shared" si="3"/>
        <v>0.66666666666666663</v>
      </c>
      <c r="J13" s="9">
        <v>0.72569444444444453</v>
      </c>
      <c r="K13" s="10">
        <f t="shared" si="1"/>
        <v>5.9027777777777901E-2</v>
      </c>
      <c r="L13" s="11" t="s">
        <v>49</v>
      </c>
      <c r="M13" s="18" t="s">
        <v>63</v>
      </c>
      <c r="N13" s="2"/>
      <c r="O13" s="6" t="s">
        <v>19</v>
      </c>
      <c r="P13" s="5">
        <f>D28</f>
        <v>3.4722222222220989E-3</v>
      </c>
      <c r="Q13" s="33">
        <v>3.472222222222222E-3</v>
      </c>
      <c r="R13" s="33">
        <v>3.472222222222222E-3</v>
      </c>
    </row>
    <row r="14" spans="1:19" ht="11.85" customHeight="1">
      <c r="A14" s="13"/>
      <c r="B14" s="10">
        <f t="shared" si="2"/>
        <v>0.70833333333333337</v>
      </c>
      <c r="C14" s="9">
        <v>0.72569444444444453</v>
      </c>
      <c r="D14" s="10">
        <f>C14-B14</f>
        <v>1.736111111111116E-2</v>
      </c>
      <c r="E14" s="11" t="s">
        <v>9</v>
      </c>
      <c r="F14" s="18" t="s">
        <v>70</v>
      </c>
      <c r="G14" s="12"/>
      <c r="H14" s="13"/>
      <c r="I14" s="10">
        <f t="shared" si="3"/>
        <v>0.72569444444444453</v>
      </c>
      <c r="J14" s="9">
        <v>0.72916666666666663</v>
      </c>
      <c r="K14" s="10">
        <f t="shared" si="1"/>
        <v>3.4722222222220989E-3</v>
      </c>
      <c r="L14" s="11" t="s">
        <v>37</v>
      </c>
      <c r="M14" s="18" t="s">
        <v>63</v>
      </c>
      <c r="N14" s="2"/>
      <c r="O14" s="6" t="s">
        <v>20</v>
      </c>
      <c r="P14" s="5">
        <f>D30</f>
        <v>1.3888888888888895E-2</v>
      </c>
      <c r="Q14" s="33">
        <v>1.3888888888888888E-2</v>
      </c>
      <c r="R14" s="33">
        <v>1.3888888888888888E-2</v>
      </c>
    </row>
    <row r="15" spans="1:19" ht="11.85" customHeight="1">
      <c r="A15" s="13"/>
      <c r="B15" s="10">
        <f t="shared" si="2"/>
        <v>0.72569444444444453</v>
      </c>
      <c r="C15" s="9">
        <v>0.72916666666666663</v>
      </c>
      <c r="D15" s="10">
        <f>C15-B15</f>
        <v>3.4722222222220989E-3</v>
      </c>
      <c r="E15" s="11" t="s">
        <v>37</v>
      </c>
      <c r="F15" s="18" t="s">
        <v>63</v>
      </c>
      <c r="G15" s="12"/>
      <c r="H15" s="14"/>
      <c r="I15" s="14"/>
      <c r="J15" s="14"/>
      <c r="K15" s="14"/>
      <c r="L15" s="12"/>
      <c r="M15" s="12"/>
      <c r="N15" s="2"/>
      <c r="O15" s="6" t="s">
        <v>41</v>
      </c>
      <c r="P15" s="5">
        <f>D32+D34</f>
        <v>0.10763888888888884</v>
      </c>
      <c r="Q15" s="33">
        <v>0.1076388888888889</v>
      </c>
      <c r="R15" s="33">
        <v>0.1076388888888889</v>
      </c>
    </row>
    <row r="16" spans="1:19" ht="11.85" customHeight="1">
      <c r="A16" s="14"/>
      <c r="B16" s="15"/>
      <c r="C16" s="15"/>
      <c r="D16" s="15"/>
      <c r="E16" s="12"/>
      <c r="F16" s="12"/>
      <c r="G16" s="12"/>
      <c r="H16" s="7">
        <v>7</v>
      </c>
      <c r="I16" s="8">
        <v>0.35416666666666669</v>
      </c>
      <c r="J16" s="9">
        <v>0.36458333333333331</v>
      </c>
      <c r="K16" s="10">
        <f t="shared" ref="K16:K27" si="4">J16-I16</f>
        <v>1.041666666666663E-2</v>
      </c>
      <c r="L16" s="11" t="s">
        <v>38</v>
      </c>
      <c r="M16" s="18" t="s">
        <v>63</v>
      </c>
      <c r="O16" s="6" t="s">
        <v>42</v>
      </c>
      <c r="P16" s="5">
        <f>D35+D37+D39+D43</f>
        <v>0.17708333333333337</v>
      </c>
      <c r="Q16" s="34">
        <v>0.18402777777777779</v>
      </c>
      <c r="R16" s="34">
        <v>0.19791666666666666</v>
      </c>
    </row>
    <row r="17" spans="1:18" ht="11.85" customHeight="1">
      <c r="A17" s="7">
        <v>2</v>
      </c>
      <c r="B17" s="8">
        <v>0.35416666666666669</v>
      </c>
      <c r="C17" s="9">
        <v>0.37152777777777773</v>
      </c>
      <c r="D17" s="10">
        <f>C17-B17</f>
        <v>1.7361111111111049E-2</v>
      </c>
      <c r="E17" s="11" t="s">
        <v>38</v>
      </c>
      <c r="F17" s="18" t="s">
        <v>63</v>
      </c>
      <c r="G17" s="12"/>
      <c r="H17" s="11"/>
      <c r="I17" s="10">
        <f>J16</f>
        <v>0.36458333333333331</v>
      </c>
      <c r="J17" s="9">
        <v>0.37847222222222227</v>
      </c>
      <c r="K17" s="10">
        <f t="shared" si="4"/>
        <v>1.3888888888888951E-2</v>
      </c>
      <c r="L17" s="11" t="s">
        <v>49</v>
      </c>
      <c r="M17" s="18" t="s">
        <v>63</v>
      </c>
      <c r="O17" s="6" t="s">
        <v>23</v>
      </c>
      <c r="P17" s="5">
        <f>D40</f>
        <v>3.4722222222220989E-3</v>
      </c>
      <c r="Q17" s="33">
        <v>3.472222222222222E-3</v>
      </c>
      <c r="R17" s="33">
        <v>3.472222222222222E-3</v>
      </c>
    </row>
    <row r="18" spans="1:18" ht="11.85" customHeight="1">
      <c r="A18" s="13"/>
      <c r="B18" s="10">
        <f>C17</f>
        <v>0.37152777777777773</v>
      </c>
      <c r="C18" s="9">
        <v>0.44444444444444442</v>
      </c>
      <c r="D18" s="10">
        <f t="shared" ref="D18:D28" si="5">C18-B18</f>
        <v>7.2916666666666685E-2</v>
      </c>
      <c r="E18" s="11" t="s">
        <v>9</v>
      </c>
      <c r="F18" s="18" t="s">
        <v>70</v>
      </c>
      <c r="G18" s="12"/>
      <c r="H18" s="13"/>
      <c r="I18" s="10">
        <f>J17</f>
        <v>0.37847222222222227</v>
      </c>
      <c r="J18" s="9">
        <v>0.44444444444444442</v>
      </c>
      <c r="K18" s="10">
        <f t="shared" si="4"/>
        <v>6.5972222222222154E-2</v>
      </c>
      <c r="L18" s="11" t="s">
        <v>51</v>
      </c>
      <c r="M18" s="18" t="s">
        <v>70</v>
      </c>
      <c r="O18" s="6" t="s">
        <v>24</v>
      </c>
      <c r="P18" s="5">
        <f>D42</f>
        <v>1.3888888888888895E-2</v>
      </c>
      <c r="Q18" s="33">
        <v>1.3888888888888888E-2</v>
      </c>
      <c r="R18" s="33">
        <v>1.3888888888888888E-2</v>
      </c>
    </row>
    <row r="19" spans="1:18" ht="11.85" customHeight="1">
      <c r="A19" s="11"/>
      <c r="B19" s="10">
        <f t="shared" ref="B19:B27" si="6">C18</f>
        <v>0.44444444444444442</v>
      </c>
      <c r="C19" s="9">
        <v>0.45833333333333331</v>
      </c>
      <c r="D19" s="10">
        <f t="shared" si="5"/>
        <v>1.3888888888888895E-2</v>
      </c>
      <c r="E19" s="11" t="s">
        <v>6</v>
      </c>
      <c r="F19" s="18"/>
      <c r="G19" s="12"/>
      <c r="H19" s="11"/>
      <c r="I19" s="10">
        <f>J18</f>
        <v>0.44444444444444442</v>
      </c>
      <c r="J19" s="9">
        <v>0.45833333333333331</v>
      </c>
      <c r="K19" s="10">
        <f t="shared" si="4"/>
        <v>1.3888888888888895E-2</v>
      </c>
      <c r="L19" s="11" t="s">
        <v>6</v>
      </c>
      <c r="M19" s="18"/>
      <c r="O19" s="6" t="s">
        <v>43</v>
      </c>
      <c r="P19" s="5">
        <f>D44+D46</f>
        <v>0.1076388888888889</v>
      </c>
      <c r="Q19" s="33">
        <v>0.125</v>
      </c>
      <c r="R19" s="33">
        <v>0.125</v>
      </c>
    </row>
    <row r="20" spans="1:18" ht="11.85" customHeight="1">
      <c r="A20" s="11"/>
      <c r="B20" s="10">
        <f t="shared" si="6"/>
        <v>0.45833333333333331</v>
      </c>
      <c r="C20" s="9">
        <v>0.49652777777777773</v>
      </c>
      <c r="D20" s="10">
        <f t="shared" si="5"/>
        <v>3.819444444444442E-2</v>
      </c>
      <c r="E20" s="11" t="s">
        <v>9</v>
      </c>
      <c r="F20" s="18" t="s">
        <v>70</v>
      </c>
      <c r="G20" s="12"/>
      <c r="H20" s="11"/>
      <c r="I20" s="10">
        <f>J19</f>
        <v>0.45833333333333331</v>
      </c>
      <c r="J20" s="9">
        <v>0.51041666666666663</v>
      </c>
      <c r="K20" s="10">
        <f t="shared" si="4"/>
        <v>5.2083333333333315E-2</v>
      </c>
      <c r="L20" s="11" t="s">
        <v>51</v>
      </c>
      <c r="M20" s="18" t="s">
        <v>70</v>
      </c>
      <c r="O20" s="6" t="s">
        <v>44</v>
      </c>
      <c r="P20" s="5">
        <f>D49+D47</f>
        <v>7.291666666666663E-2</v>
      </c>
      <c r="Q20" s="33">
        <v>7.2916666666666671E-2</v>
      </c>
      <c r="R20" s="33">
        <v>7.2916666666666671E-2</v>
      </c>
    </row>
    <row r="21" spans="1:18" ht="11.85" customHeight="1">
      <c r="A21" s="11"/>
      <c r="B21" s="10">
        <f t="shared" si="6"/>
        <v>0.49652777777777773</v>
      </c>
      <c r="C21" s="9">
        <v>0.54166666666666663</v>
      </c>
      <c r="D21" s="10">
        <f t="shared" si="5"/>
        <v>4.5138888888888895E-2</v>
      </c>
      <c r="E21" s="11" t="s">
        <v>39</v>
      </c>
      <c r="F21" s="18" t="s">
        <v>63</v>
      </c>
      <c r="G21" s="12"/>
      <c r="H21" s="11"/>
      <c r="I21" s="10">
        <f>J20</f>
        <v>0.51041666666666663</v>
      </c>
      <c r="J21" s="9">
        <v>0.54166666666666663</v>
      </c>
      <c r="K21" s="10">
        <f t="shared" si="4"/>
        <v>3.125E-2</v>
      </c>
      <c r="L21" s="11" t="s">
        <v>52</v>
      </c>
      <c r="M21" s="18" t="s">
        <v>63</v>
      </c>
      <c r="O21" s="6" t="s">
        <v>12</v>
      </c>
      <c r="P21" s="5">
        <f>D50</f>
        <v>1.041666666666663E-2</v>
      </c>
      <c r="Q21" s="33">
        <v>1.0416666666666666E-2</v>
      </c>
      <c r="R21" s="33">
        <v>1.0416666666666666E-2</v>
      </c>
    </row>
    <row r="22" spans="1:18" ht="11.85" customHeight="1">
      <c r="A22" s="11"/>
      <c r="B22" s="10">
        <f>C21</f>
        <v>0.54166666666666663</v>
      </c>
      <c r="C22" s="9">
        <v>0.58333333333333337</v>
      </c>
      <c r="D22" s="10">
        <f t="shared" si="5"/>
        <v>4.1666666666666741E-2</v>
      </c>
      <c r="E22" s="11" t="s">
        <v>8</v>
      </c>
      <c r="F22" s="18"/>
      <c r="G22" s="12"/>
      <c r="H22" s="11"/>
      <c r="I22" s="10">
        <f t="shared" ref="I22:I27" si="7">J21</f>
        <v>0.54166666666666663</v>
      </c>
      <c r="J22" s="9">
        <v>0.58333333333333337</v>
      </c>
      <c r="K22" s="10">
        <f t="shared" si="4"/>
        <v>4.1666666666666741E-2</v>
      </c>
      <c r="L22" s="11" t="s">
        <v>8</v>
      </c>
      <c r="M22" s="18"/>
      <c r="O22" s="6" t="s">
        <v>45</v>
      </c>
      <c r="P22" s="5">
        <f>D53+D57+D51</f>
        <v>8.6805555555555747E-2</v>
      </c>
      <c r="Q22" s="34">
        <v>8.3333333333333329E-2</v>
      </c>
      <c r="R22" s="34">
        <v>9.375E-2</v>
      </c>
    </row>
    <row r="23" spans="1:18" ht="11.85" customHeight="1">
      <c r="A23" s="11"/>
      <c r="B23" s="10">
        <f t="shared" si="6"/>
        <v>0.58333333333333337</v>
      </c>
      <c r="C23" s="9">
        <v>0.63541666666666663</v>
      </c>
      <c r="D23" s="10">
        <f t="shared" si="5"/>
        <v>5.2083333333333259E-2</v>
      </c>
      <c r="E23" s="11" t="s">
        <v>39</v>
      </c>
      <c r="F23" s="18" t="s">
        <v>63</v>
      </c>
      <c r="G23" s="12"/>
      <c r="H23" s="11"/>
      <c r="I23" s="10">
        <f t="shared" si="7"/>
        <v>0.58333333333333337</v>
      </c>
      <c r="J23" s="9">
        <v>0.62847222222222221</v>
      </c>
      <c r="K23" s="10">
        <f t="shared" si="4"/>
        <v>4.513888888888884E-2</v>
      </c>
      <c r="L23" s="11" t="s">
        <v>52</v>
      </c>
      <c r="M23" s="18" t="s">
        <v>63</v>
      </c>
      <c r="O23" s="6" t="s">
        <v>21</v>
      </c>
      <c r="P23" s="5">
        <f>D54</f>
        <v>3.4722222222220989E-3</v>
      </c>
      <c r="Q23" s="33">
        <v>3.472222222222222E-3</v>
      </c>
      <c r="R23" s="33">
        <v>3.472222222222222E-3</v>
      </c>
    </row>
    <row r="24" spans="1:18" ht="11.85" customHeight="1">
      <c r="A24" s="11"/>
      <c r="B24" s="10">
        <f t="shared" si="6"/>
        <v>0.63541666666666663</v>
      </c>
      <c r="C24" s="9">
        <v>0.64583333333333337</v>
      </c>
      <c r="D24" s="10">
        <f t="shared" si="5"/>
        <v>1.0416666666666741E-2</v>
      </c>
      <c r="E24" s="11" t="s">
        <v>11</v>
      </c>
      <c r="F24" s="18" t="s">
        <v>63</v>
      </c>
      <c r="G24" s="12"/>
      <c r="H24" s="11"/>
      <c r="I24" s="10">
        <f t="shared" si="7"/>
        <v>0.62847222222222221</v>
      </c>
      <c r="J24" s="9">
        <v>0.66666666666666663</v>
      </c>
      <c r="K24" s="10">
        <f t="shared" si="4"/>
        <v>3.819444444444442E-2</v>
      </c>
      <c r="L24" s="11" t="s">
        <v>6</v>
      </c>
      <c r="M24" s="18"/>
      <c r="O24" s="6" t="s">
        <v>22</v>
      </c>
      <c r="P24" s="5">
        <f>D56</f>
        <v>1.041666666666663E-2</v>
      </c>
      <c r="Q24" s="33">
        <v>1.0416666666666666E-2</v>
      </c>
      <c r="R24" s="33">
        <v>1.0416666666666666E-2</v>
      </c>
    </row>
    <row r="25" spans="1:18" ht="11.85" customHeight="1">
      <c r="A25" s="11"/>
      <c r="B25" s="10">
        <f t="shared" si="6"/>
        <v>0.64583333333333337</v>
      </c>
      <c r="C25" s="9">
        <v>0.65277777777777779</v>
      </c>
      <c r="D25" s="10">
        <f t="shared" si="5"/>
        <v>6.9444444444444198E-3</v>
      </c>
      <c r="E25" s="11" t="s">
        <v>40</v>
      </c>
      <c r="F25" s="18" t="s">
        <v>70</v>
      </c>
      <c r="G25" s="12"/>
      <c r="H25" s="11"/>
      <c r="I25" s="10">
        <f t="shared" si="7"/>
        <v>0.66666666666666663</v>
      </c>
      <c r="J25" s="9">
        <v>0.68402777777777779</v>
      </c>
      <c r="K25" s="10">
        <f t="shared" si="4"/>
        <v>1.736111111111116E-2</v>
      </c>
      <c r="L25" s="11" t="s">
        <v>52</v>
      </c>
      <c r="M25" s="18" t="s">
        <v>63</v>
      </c>
      <c r="O25" s="6" t="s">
        <v>46</v>
      </c>
      <c r="P25" s="5">
        <f>D58+D60</f>
        <v>0.1111111111111111</v>
      </c>
      <c r="Q25" s="33">
        <v>0.1111111111111111</v>
      </c>
      <c r="R25" s="33">
        <v>0.1111111111111111</v>
      </c>
    </row>
    <row r="26" spans="1:18" ht="11.85" customHeight="1">
      <c r="A26" s="11"/>
      <c r="B26" s="10">
        <f t="shared" si="6"/>
        <v>0.65277777777777779</v>
      </c>
      <c r="C26" s="9">
        <v>0.66666666666666663</v>
      </c>
      <c r="D26" s="10">
        <f t="shared" si="5"/>
        <v>1.388888888888884E-2</v>
      </c>
      <c r="E26" s="11" t="s">
        <v>6</v>
      </c>
      <c r="F26" s="18"/>
      <c r="G26" s="12"/>
      <c r="H26" s="11"/>
      <c r="I26" s="10">
        <f t="shared" si="7"/>
        <v>0.68402777777777779</v>
      </c>
      <c r="J26" s="9">
        <v>0.72569444444444453</v>
      </c>
      <c r="K26" s="10">
        <f t="shared" si="4"/>
        <v>4.1666666666666741E-2</v>
      </c>
      <c r="L26" s="11" t="s">
        <v>53</v>
      </c>
      <c r="M26" s="18" t="s">
        <v>70</v>
      </c>
      <c r="O26" s="6" t="s">
        <v>47</v>
      </c>
      <c r="P26" s="5">
        <f>D61+D63</f>
        <v>0.10416666666666663</v>
      </c>
      <c r="Q26" s="33">
        <v>0.10416666666666667</v>
      </c>
      <c r="R26" s="33">
        <v>0.10416666666666667</v>
      </c>
    </row>
    <row r="27" spans="1:18" ht="11.85" customHeight="1">
      <c r="A27" s="11"/>
      <c r="B27" s="10">
        <f t="shared" si="6"/>
        <v>0.66666666666666663</v>
      </c>
      <c r="C27" s="9">
        <v>0.72569444444444453</v>
      </c>
      <c r="D27" s="10">
        <f t="shared" si="5"/>
        <v>5.9027777777777901E-2</v>
      </c>
      <c r="E27" s="11" t="s">
        <v>40</v>
      </c>
      <c r="F27" s="18" t="s">
        <v>70</v>
      </c>
      <c r="G27" s="12"/>
      <c r="H27" s="11"/>
      <c r="I27" s="10">
        <f t="shared" si="7"/>
        <v>0.72569444444444453</v>
      </c>
      <c r="J27" s="9">
        <v>0.72916666666666663</v>
      </c>
      <c r="K27" s="10">
        <f t="shared" si="4"/>
        <v>3.4722222222220989E-3</v>
      </c>
      <c r="L27" s="11" t="s">
        <v>37</v>
      </c>
      <c r="M27" s="18" t="s">
        <v>63</v>
      </c>
      <c r="O27" s="6" t="s">
        <v>48</v>
      </c>
      <c r="P27" s="5">
        <f>D66+D64</f>
        <v>6.25E-2</v>
      </c>
      <c r="Q27" s="33">
        <v>6.25E-2</v>
      </c>
      <c r="R27" s="33">
        <v>6.25E-2</v>
      </c>
    </row>
    <row r="28" spans="1:18" ht="11.85" customHeight="1">
      <c r="A28" s="13"/>
      <c r="B28" s="10">
        <f>C27</f>
        <v>0.72569444444444453</v>
      </c>
      <c r="C28" s="9">
        <v>0.72916666666666663</v>
      </c>
      <c r="D28" s="10">
        <f t="shared" si="5"/>
        <v>3.4722222222220989E-3</v>
      </c>
      <c r="E28" s="11" t="s">
        <v>37</v>
      </c>
      <c r="F28" s="18" t="s">
        <v>63</v>
      </c>
      <c r="G28" s="12"/>
      <c r="H28" s="14"/>
      <c r="I28" s="14"/>
      <c r="J28" s="14"/>
      <c r="K28" s="14"/>
      <c r="L28" s="12"/>
      <c r="M28" s="18"/>
      <c r="O28" s="6" t="s">
        <v>13</v>
      </c>
      <c r="P28" s="5">
        <f>D67</f>
        <v>1.0416666666666741E-2</v>
      </c>
      <c r="Q28" s="33">
        <v>1.0416666666666666E-2</v>
      </c>
      <c r="R28" s="33">
        <v>1.0416666666666666E-2</v>
      </c>
    </row>
    <row r="29" spans="1:18" ht="11.85" customHeight="1">
      <c r="A29" s="12"/>
      <c r="B29" s="14"/>
      <c r="C29" s="14"/>
      <c r="D29" s="14"/>
      <c r="E29" s="12"/>
      <c r="F29" s="12"/>
      <c r="G29" s="12"/>
      <c r="H29" s="7">
        <v>8</v>
      </c>
      <c r="I29" s="8">
        <v>0.35416666666666669</v>
      </c>
      <c r="J29" s="9">
        <v>0.36458333333333331</v>
      </c>
      <c r="K29" s="10">
        <f t="shared" ref="K29:K34" si="8">J29-I29</f>
        <v>1.041666666666663E-2</v>
      </c>
      <c r="L29" s="11" t="s">
        <v>38</v>
      </c>
      <c r="M29" s="12" t="s">
        <v>63</v>
      </c>
      <c r="O29" s="6" t="s">
        <v>16</v>
      </c>
      <c r="P29" s="5">
        <f>D68</f>
        <v>3.4722222222220989E-3</v>
      </c>
      <c r="Q29" s="33">
        <v>4.1666666666666664E-2</v>
      </c>
      <c r="R29" s="33">
        <v>4.1666666666666664E-2</v>
      </c>
    </row>
    <row r="30" spans="1:18" ht="11.85" customHeight="1">
      <c r="A30" s="7">
        <v>3</v>
      </c>
      <c r="B30" s="8">
        <v>0.35416666666666669</v>
      </c>
      <c r="C30" s="9">
        <v>0.36805555555555558</v>
      </c>
      <c r="D30" s="10">
        <f t="shared" ref="D30:D40" si="9">C30-B30</f>
        <v>1.3888888888888895E-2</v>
      </c>
      <c r="E30" s="11" t="s">
        <v>38</v>
      </c>
      <c r="F30" s="18" t="s">
        <v>63</v>
      </c>
      <c r="G30" s="12"/>
      <c r="H30" s="11"/>
      <c r="I30" s="10">
        <f>J29</f>
        <v>0.36458333333333331</v>
      </c>
      <c r="J30" s="9">
        <v>0.40625</v>
      </c>
      <c r="K30" s="10">
        <f t="shared" si="8"/>
        <v>4.1666666666666685E-2</v>
      </c>
      <c r="L30" s="11" t="s">
        <v>53</v>
      </c>
      <c r="M30" s="18" t="s">
        <v>70</v>
      </c>
      <c r="O30" s="6" t="s">
        <v>25</v>
      </c>
      <c r="P30" s="5">
        <f>K6</f>
        <v>2.7777777777777735E-2</v>
      </c>
      <c r="Q30" s="33">
        <v>3.125E-2</v>
      </c>
      <c r="R30" s="33">
        <v>3.125E-2</v>
      </c>
    </row>
    <row r="31" spans="1:18" ht="11.85" customHeight="1">
      <c r="A31" s="13"/>
      <c r="B31" s="16">
        <f>C30</f>
        <v>0.36805555555555558</v>
      </c>
      <c r="C31" s="9">
        <v>0.38541666666666669</v>
      </c>
      <c r="D31" s="10">
        <f t="shared" si="9"/>
        <v>1.7361111111111105E-2</v>
      </c>
      <c r="E31" s="11" t="s">
        <v>40</v>
      </c>
      <c r="F31" s="18" t="s">
        <v>70</v>
      </c>
      <c r="G31" s="12"/>
      <c r="H31" s="13"/>
      <c r="I31" s="10">
        <f>J30</f>
        <v>0.40625</v>
      </c>
      <c r="J31" s="9">
        <v>0.41666666666666669</v>
      </c>
      <c r="K31" s="10">
        <f t="shared" si="8"/>
        <v>1.0416666666666685E-2</v>
      </c>
      <c r="L31" s="11" t="s">
        <v>14</v>
      </c>
      <c r="M31" s="18" t="s">
        <v>70</v>
      </c>
      <c r="O31" s="6" t="s">
        <v>49</v>
      </c>
      <c r="P31" s="5">
        <f>K7+K9+K11+K13+K17</f>
        <v>0.28819444444444459</v>
      </c>
      <c r="Q31" s="34">
        <v>0.27777777777777779</v>
      </c>
      <c r="R31" s="34">
        <v>0.29166666666666669</v>
      </c>
    </row>
    <row r="32" spans="1:18" ht="11.85" customHeight="1">
      <c r="A32" s="11"/>
      <c r="B32" s="16">
        <f t="shared" ref="B32:B40" si="10">C31</f>
        <v>0.38541666666666669</v>
      </c>
      <c r="C32" s="9">
        <v>0.44444444444444442</v>
      </c>
      <c r="D32" s="10">
        <f t="shared" si="9"/>
        <v>5.9027777777777735E-2</v>
      </c>
      <c r="E32" s="11" t="s">
        <v>41</v>
      </c>
      <c r="F32" s="18" t="s">
        <v>70</v>
      </c>
      <c r="G32" s="12"/>
      <c r="H32" s="11"/>
      <c r="I32" s="10">
        <f>J31</f>
        <v>0.41666666666666669</v>
      </c>
      <c r="J32" s="9">
        <v>0.44444444444444442</v>
      </c>
      <c r="K32" s="10">
        <f t="shared" si="8"/>
        <v>2.7777777777777735E-2</v>
      </c>
      <c r="L32" s="11" t="s">
        <v>54</v>
      </c>
      <c r="M32" s="18" t="s">
        <v>63</v>
      </c>
      <c r="O32" s="6" t="s">
        <v>26</v>
      </c>
      <c r="P32" s="5">
        <f>K14</f>
        <v>3.4722222222220989E-3</v>
      </c>
      <c r="Q32" s="33">
        <v>3.472222222222222E-3</v>
      </c>
      <c r="R32" s="33">
        <v>3.472222222222222E-3</v>
      </c>
    </row>
    <row r="33" spans="1:18" ht="11.85" customHeight="1">
      <c r="A33" s="11"/>
      <c r="B33" s="16">
        <f t="shared" si="10"/>
        <v>0.44444444444444442</v>
      </c>
      <c r="C33" s="9">
        <v>0.45833333333333331</v>
      </c>
      <c r="D33" s="10">
        <f t="shared" si="9"/>
        <v>1.3888888888888895E-2</v>
      </c>
      <c r="E33" s="11" t="s">
        <v>6</v>
      </c>
      <c r="F33" s="18"/>
      <c r="G33" s="12"/>
      <c r="H33" s="11"/>
      <c r="I33" s="10">
        <f>J32</f>
        <v>0.44444444444444442</v>
      </c>
      <c r="J33" s="9">
        <v>0.45833333333333331</v>
      </c>
      <c r="K33" s="10">
        <f t="shared" si="8"/>
        <v>1.3888888888888895E-2</v>
      </c>
      <c r="L33" s="11" t="s">
        <v>6</v>
      </c>
      <c r="M33" s="18"/>
      <c r="O33" s="6" t="s">
        <v>27</v>
      </c>
      <c r="P33" s="5">
        <f>K16</f>
        <v>1.041666666666663E-2</v>
      </c>
      <c r="Q33" s="33">
        <v>1.0416666666666666E-2</v>
      </c>
      <c r="R33" s="33">
        <v>1.0416666666666666E-2</v>
      </c>
    </row>
    <row r="34" spans="1:18" ht="11.85" customHeight="1">
      <c r="A34" s="11"/>
      <c r="B34" s="16">
        <f t="shared" si="10"/>
        <v>0.45833333333333331</v>
      </c>
      <c r="C34" s="9">
        <v>0.50694444444444442</v>
      </c>
      <c r="D34" s="10">
        <f t="shared" si="9"/>
        <v>4.8611111111111105E-2</v>
      </c>
      <c r="E34" s="11" t="s">
        <v>41</v>
      </c>
      <c r="F34" s="18" t="s">
        <v>70</v>
      </c>
      <c r="G34" s="12"/>
      <c r="H34" s="11"/>
      <c r="I34" s="10">
        <f>J33</f>
        <v>0.45833333333333331</v>
      </c>
      <c r="J34" s="9">
        <v>0.52083333333333337</v>
      </c>
      <c r="K34" s="10">
        <f t="shared" si="8"/>
        <v>6.2500000000000056E-2</v>
      </c>
      <c r="L34" s="11" t="s">
        <v>54</v>
      </c>
      <c r="M34" s="18" t="s">
        <v>63</v>
      </c>
      <c r="O34" s="6" t="s">
        <v>51</v>
      </c>
      <c r="P34" s="5">
        <f>K18+K20</f>
        <v>0.11805555555555547</v>
      </c>
      <c r="Q34" s="33">
        <v>0.11805555555555557</v>
      </c>
      <c r="R34" s="33">
        <v>0.11805555555555557</v>
      </c>
    </row>
    <row r="35" spans="1:18" ht="11.85" customHeight="1">
      <c r="A35" s="11"/>
      <c r="B35" s="16">
        <f t="shared" si="10"/>
        <v>0.50694444444444442</v>
      </c>
      <c r="C35" s="9">
        <v>0.54166666666666663</v>
      </c>
      <c r="D35" s="10">
        <f t="shared" si="9"/>
        <v>3.472222222222221E-2</v>
      </c>
      <c r="E35" s="11" t="s">
        <v>42</v>
      </c>
      <c r="F35" s="18" t="s">
        <v>63</v>
      </c>
      <c r="G35" s="12"/>
      <c r="H35" s="11"/>
      <c r="I35" s="10">
        <f t="shared" ref="I35:I40" si="11">J34</f>
        <v>0.52083333333333337</v>
      </c>
      <c r="J35" s="9">
        <v>0.54166666666666663</v>
      </c>
      <c r="K35" s="10">
        <f t="shared" ref="K35:K40" si="12">J35-I35</f>
        <v>2.0833333333333259E-2</v>
      </c>
      <c r="L35" s="11" t="s">
        <v>55</v>
      </c>
      <c r="M35" s="18" t="s">
        <v>70</v>
      </c>
      <c r="O35" s="6" t="s">
        <v>52</v>
      </c>
      <c r="P35" s="5">
        <f>K21+K23+K25</f>
        <v>9.375E-2</v>
      </c>
      <c r="Q35" s="33">
        <v>9.375E-2</v>
      </c>
      <c r="R35" s="33">
        <v>9.375E-2</v>
      </c>
    </row>
    <row r="36" spans="1:18" ht="11.85" customHeight="1">
      <c r="A36" s="11"/>
      <c r="B36" s="16">
        <f t="shared" si="10"/>
        <v>0.54166666666666663</v>
      </c>
      <c r="C36" s="9">
        <v>0.58333333333333337</v>
      </c>
      <c r="D36" s="10">
        <f t="shared" si="9"/>
        <v>4.1666666666666741E-2</v>
      </c>
      <c r="E36" s="11" t="s">
        <v>8</v>
      </c>
      <c r="F36" s="18"/>
      <c r="G36" s="12"/>
      <c r="H36" s="11"/>
      <c r="I36" s="10">
        <f t="shared" si="11"/>
        <v>0.54166666666666663</v>
      </c>
      <c r="J36" s="9">
        <v>0.58680555555555558</v>
      </c>
      <c r="K36" s="10">
        <f t="shared" si="12"/>
        <v>4.5138888888888951E-2</v>
      </c>
      <c r="L36" s="11" t="s">
        <v>8</v>
      </c>
      <c r="M36" s="18"/>
      <c r="O36" s="6" t="s">
        <v>53</v>
      </c>
      <c r="P36" s="5">
        <f>K26+K30</f>
        <v>8.3333333333333426E-2</v>
      </c>
      <c r="Q36" s="34">
        <v>8.6805555555555566E-2</v>
      </c>
      <c r="R36" s="34">
        <v>0.1076388888888889</v>
      </c>
    </row>
    <row r="37" spans="1:18" ht="11.85" customHeight="1">
      <c r="A37" s="11"/>
      <c r="B37" s="16">
        <f t="shared" si="10"/>
        <v>0.58333333333333337</v>
      </c>
      <c r="C37" s="9">
        <v>0.65277777777777779</v>
      </c>
      <c r="D37" s="10">
        <f t="shared" si="9"/>
        <v>6.944444444444442E-2</v>
      </c>
      <c r="E37" s="11" t="s">
        <v>42</v>
      </c>
      <c r="F37" s="18" t="s">
        <v>63</v>
      </c>
      <c r="G37" s="12"/>
      <c r="H37" s="11"/>
      <c r="I37" s="10">
        <f t="shared" si="11"/>
        <v>0.58680555555555558</v>
      </c>
      <c r="J37" s="9">
        <v>0.65277777777777779</v>
      </c>
      <c r="K37" s="10">
        <f t="shared" si="12"/>
        <v>6.597222222222221E-2</v>
      </c>
      <c r="L37" s="11" t="s">
        <v>55</v>
      </c>
      <c r="M37" s="18" t="s">
        <v>70</v>
      </c>
      <c r="O37" s="6" t="s">
        <v>28</v>
      </c>
      <c r="P37" s="5">
        <f>K27</f>
        <v>3.4722222222220989E-3</v>
      </c>
      <c r="Q37" s="33">
        <v>3.472222222222222E-3</v>
      </c>
      <c r="R37" s="33">
        <v>3.472222222222222E-3</v>
      </c>
    </row>
    <row r="38" spans="1:18" ht="11.85" customHeight="1">
      <c r="A38" s="11"/>
      <c r="B38" s="16">
        <f t="shared" si="10"/>
        <v>0.65277777777777779</v>
      </c>
      <c r="C38" s="9">
        <v>0.66666666666666663</v>
      </c>
      <c r="D38" s="10">
        <f t="shared" si="9"/>
        <v>1.388888888888884E-2</v>
      </c>
      <c r="E38" s="11" t="s">
        <v>6</v>
      </c>
      <c r="F38" s="18"/>
      <c r="G38" s="12"/>
      <c r="H38" s="11"/>
      <c r="I38" s="10">
        <f t="shared" si="11"/>
        <v>0.65277777777777779</v>
      </c>
      <c r="J38" s="9">
        <v>0.66666666666666663</v>
      </c>
      <c r="K38" s="10">
        <f t="shared" si="12"/>
        <v>1.388888888888884E-2</v>
      </c>
      <c r="L38" s="11" t="s">
        <v>6</v>
      </c>
      <c r="M38" s="18"/>
      <c r="O38" s="6" t="s">
        <v>29</v>
      </c>
      <c r="P38" s="5">
        <f>K29</f>
        <v>1.041666666666663E-2</v>
      </c>
      <c r="Q38" s="33">
        <v>1.0416666666666666E-2</v>
      </c>
      <c r="R38" s="33">
        <v>1.0416666666666666E-2</v>
      </c>
    </row>
    <row r="39" spans="1:18" ht="11.85" customHeight="1">
      <c r="A39" s="11"/>
      <c r="B39" s="16">
        <f t="shared" si="10"/>
        <v>0.66666666666666663</v>
      </c>
      <c r="C39" s="9">
        <v>0.72569444444444453</v>
      </c>
      <c r="D39" s="10">
        <f t="shared" si="9"/>
        <v>5.9027777777777901E-2</v>
      </c>
      <c r="E39" s="11" t="s">
        <v>42</v>
      </c>
      <c r="F39" s="18" t="s">
        <v>63</v>
      </c>
      <c r="G39" s="12"/>
      <c r="H39" s="11"/>
      <c r="I39" s="10">
        <f t="shared" si="11"/>
        <v>0.66666666666666663</v>
      </c>
      <c r="J39" s="9">
        <v>0.72569444444444453</v>
      </c>
      <c r="K39" s="10">
        <f t="shared" si="12"/>
        <v>5.9027777777777901E-2</v>
      </c>
      <c r="L39" s="11" t="s">
        <v>55</v>
      </c>
      <c r="M39" s="18" t="s">
        <v>70</v>
      </c>
      <c r="O39" s="6" t="s">
        <v>14</v>
      </c>
      <c r="P39" s="5">
        <f>K31</f>
        <v>1.0416666666666685E-2</v>
      </c>
      <c r="Q39" s="33">
        <v>1.0416666666666666E-2</v>
      </c>
      <c r="R39" s="33">
        <v>1.0416666666666666E-2</v>
      </c>
    </row>
    <row r="40" spans="1:18" ht="11.85" customHeight="1">
      <c r="A40" s="11"/>
      <c r="B40" s="16">
        <f t="shared" si="10"/>
        <v>0.72569444444444453</v>
      </c>
      <c r="C40" s="9">
        <v>0.72916666666666663</v>
      </c>
      <c r="D40" s="10">
        <f t="shared" si="9"/>
        <v>3.4722222222220989E-3</v>
      </c>
      <c r="E40" s="11" t="s">
        <v>37</v>
      </c>
      <c r="F40" s="18" t="s">
        <v>70</v>
      </c>
      <c r="G40" s="12"/>
      <c r="H40" s="11"/>
      <c r="I40" s="10">
        <f t="shared" si="11"/>
        <v>0.72569444444444453</v>
      </c>
      <c r="J40" s="9">
        <v>0.72916666666666663</v>
      </c>
      <c r="K40" s="10">
        <f t="shared" si="12"/>
        <v>3.4722222222220989E-3</v>
      </c>
      <c r="L40" s="11" t="s">
        <v>37</v>
      </c>
      <c r="M40" s="18" t="s">
        <v>63</v>
      </c>
      <c r="O40" s="6" t="s">
        <v>54</v>
      </c>
      <c r="P40" s="5">
        <f>K32+K34</f>
        <v>9.027777777777779E-2</v>
      </c>
      <c r="Q40" s="34">
        <v>9.0277777777777776E-2</v>
      </c>
      <c r="R40" s="34">
        <v>0.1076388888888889</v>
      </c>
    </row>
    <row r="41" spans="1:18" ht="11.85" customHeight="1">
      <c r="A41" s="12"/>
      <c r="B41" s="14"/>
      <c r="C41" s="14"/>
      <c r="D41" s="14"/>
      <c r="E41" s="12"/>
      <c r="F41" s="12"/>
      <c r="G41" s="12"/>
      <c r="H41" s="12"/>
      <c r="I41" s="14"/>
      <c r="J41" s="14"/>
      <c r="K41" s="14"/>
      <c r="L41" s="12"/>
      <c r="M41" s="12"/>
      <c r="O41" s="6" t="s">
        <v>55</v>
      </c>
      <c r="P41" s="5">
        <f>K37+K39+K35</f>
        <v>0.14583333333333337</v>
      </c>
      <c r="Q41" s="33">
        <v>0.14583333333333334</v>
      </c>
      <c r="R41" s="33">
        <v>0.15277777777777776</v>
      </c>
    </row>
    <row r="42" spans="1:18" ht="11.85" customHeight="1">
      <c r="A42" s="7">
        <v>4</v>
      </c>
      <c r="B42" s="8">
        <v>0.35416666666666669</v>
      </c>
      <c r="C42" s="9">
        <v>0.36805555555555558</v>
      </c>
      <c r="D42" s="10">
        <f t="shared" ref="D42:D54" si="13">C42-B42</f>
        <v>1.3888888888888895E-2</v>
      </c>
      <c r="E42" s="11" t="s">
        <v>38</v>
      </c>
      <c r="F42" s="18" t="s">
        <v>63</v>
      </c>
      <c r="G42" s="12"/>
      <c r="H42" s="7">
        <v>9</v>
      </c>
      <c r="I42" s="8">
        <v>0.35416666666666669</v>
      </c>
      <c r="J42" s="9">
        <v>0.36458333333333331</v>
      </c>
      <c r="K42" s="10">
        <f t="shared" ref="K42:K52" si="14">J42-I42</f>
        <v>1.041666666666663E-2</v>
      </c>
      <c r="L42" s="11" t="s">
        <v>38</v>
      </c>
      <c r="M42" s="18" t="s">
        <v>70</v>
      </c>
      <c r="O42" s="6" t="s">
        <v>30</v>
      </c>
      <c r="P42" s="5">
        <f>K40</f>
        <v>3.4722222222220989E-3</v>
      </c>
      <c r="Q42" s="33">
        <v>3.472222222222222E-3</v>
      </c>
      <c r="R42" s="33">
        <v>3.472222222222222E-3</v>
      </c>
    </row>
    <row r="43" spans="1:18" ht="11.85" customHeight="1">
      <c r="A43" s="13"/>
      <c r="B43" s="10">
        <f t="shared" ref="B43:B49" si="15">C42</f>
        <v>0.36805555555555558</v>
      </c>
      <c r="C43" s="9">
        <v>0.38194444444444442</v>
      </c>
      <c r="D43" s="10">
        <f t="shared" si="13"/>
        <v>1.388888888888884E-2</v>
      </c>
      <c r="E43" s="11" t="s">
        <v>42</v>
      </c>
      <c r="F43" s="18" t="s">
        <v>63</v>
      </c>
      <c r="G43" s="12"/>
      <c r="H43" s="13"/>
      <c r="I43" s="10">
        <f t="shared" ref="I43:I48" si="16">J42</f>
        <v>0.36458333333333331</v>
      </c>
      <c r="J43" s="9">
        <v>0.44444444444444442</v>
      </c>
      <c r="K43" s="10">
        <f t="shared" si="14"/>
        <v>7.9861111111111105E-2</v>
      </c>
      <c r="L43" s="11" t="s">
        <v>57</v>
      </c>
      <c r="M43" s="18" t="s">
        <v>63</v>
      </c>
      <c r="O43" s="6" t="s">
        <v>31</v>
      </c>
      <c r="P43" s="5">
        <f>K42</f>
        <v>1.041666666666663E-2</v>
      </c>
      <c r="Q43" s="33">
        <v>1.0416666666666666E-2</v>
      </c>
      <c r="R43" s="33">
        <v>1.0416666666666666E-2</v>
      </c>
    </row>
    <row r="44" spans="1:18" ht="11.85" customHeight="1">
      <c r="A44" s="11"/>
      <c r="B44" s="10">
        <f t="shared" si="15"/>
        <v>0.38194444444444442</v>
      </c>
      <c r="C44" s="9">
        <v>0.44444444444444442</v>
      </c>
      <c r="D44" s="10">
        <f t="shared" si="13"/>
        <v>6.25E-2</v>
      </c>
      <c r="E44" s="11" t="s">
        <v>43</v>
      </c>
      <c r="F44" s="18" t="s">
        <v>70</v>
      </c>
      <c r="G44" s="12"/>
      <c r="H44" s="11"/>
      <c r="I44" s="10">
        <f t="shared" si="16"/>
        <v>0.44444444444444442</v>
      </c>
      <c r="J44" s="9">
        <v>0.45833333333333331</v>
      </c>
      <c r="K44" s="10">
        <f t="shared" si="14"/>
        <v>1.3888888888888895E-2</v>
      </c>
      <c r="L44" s="11" t="s">
        <v>6</v>
      </c>
      <c r="M44" s="18"/>
      <c r="O44" s="6" t="s">
        <v>56</v>
      </c>
      <c r="P44" s="5">
        <f>K46+K48</f>
        <v>8.3333333333333259E-2</v>
      </c>
      <c r="Q44" s="33">
        <v>8.3333333333333329E-2</v>
      </c>
      <c r="R44" s="33">
        <v>8.3333333333333329E-2</v>
      </c>
    </row>
    <row r="45" spans="1:18" ht="11.85" customHeight="1">
      <c r="A45" s="11"/>
      <c r="B45" s="10">
        <f t="shared" si="15"/>
        <v>0.44444444444444442</v>
      </c>
      <c r="C45" s="9">
        <v>0.45833333333333331</v>
      </c>
      <c r="D45" s="10">
        <f t="shared" si="13"/>
        <v>1.3888888888888895E-2</v>
      </c>
      <c r="E45" s="11" t="s">
        <v>6</v>
      </c>
      <c r="F45" s="18"/>
      <c r="G45" s="12"/>
      <c r="H45" s="11"/>
      <c r="I45" s="10">
        <f t="shared" si="16"/>
        <v>0.45833333333333331</v>
      </c>
      <c r="J45" s="9">
        <v>0.50347222222222221</v>
      </c>
      <c r="K45" s="10">
        <f t="shared" si="14"/>
        <v>4.5138888888888895E-2</v>
      </c>
      <c r="L45" s="11" t="s">
        <v>57</v>
      </c>
      <c r="M45" s="18" t="s">
        <v>63</v>
      </c>
      <c r="O45" s="6" t="s">
        <v>58</v>
      </c>
      <c r="P45" s="5">
        <f>K51+K55+K49</f>
        <v>0.10416666666666685</v>
      </c>
      <c r="Q45" s="33">
        <v>0.10416666666666667</v>
      </c>
      <c r="R45" s="33">
        <v>0.10416666666666667</v>
      </c>
    </row>
    <row r="46" spans="1:18" ht="11.85" customHeight="1">
      <c r="A46" s="11"/>
      <c r="B46" s="10">
        <f t="shared" si="15"/>
        <v>0.45833333333333331</v>
      </c>
      <c r="C46" s="9">
        <v>0.50347222222222221</v>
      </c>
      <c r="D46" s="10">
        <f t="shared" si="13"/>
        <v>4.5138888888888895E-2</v>
      </c>
      <c r="E46" s="11" t="s">
        <v>43</v>
      </c>
      <c r="F46" s="18" t="s">
        <v>70</v>
      </c>
      <c r="G46" s="12"/>
      <c r="H46" s="11"/>
      <c r="I46" s="10">
        <f t="shared" si="16"/>
        <v>0.50347222222222221</v>
      </c>
      <c r="J46" s="9">
        <v>0.54166666666666663</v>
      </c>
      <c r="K46" s="10">
        <f t="shared" si="14"/>
        <v>3.819444444444442E-2</v>
      </c>
      <c r="L46" s="11" t="s">
        <v>56</v>
      </c>
      <c r="M46" s="18" t="s">
        <v>70</v>
      </c>
      <c r="O46" s="6" t="s">
        <v>57</v>
      </c>
      <c r="P46" s="5">
        <f>K43+K45</f>
        <v>0.125</v>
      </c>
      <c r="Q46" s="34">
        <v>0.11805555555555557</v>
      </c>
      <c r="R46" s="34">
        <v>0.1423611111111111</v>
      </c>
    </row>
    <row r="47" spans="1:18" ht="11.85" customHeight="1">
      <c r="A47" s="11"/>
      <c r="B47" s="10">
        <f t="shared" si="15"/>
        <v>0.50347222222222221</v>
      </c>
      <c r="C47" s="9">
        <v>0.54166666666666663</v>
      </c>
      <c r="D47" s="10">
        <f t="shared" si="13"/>
        <v>3.819444444444442E-2</v>
      </c>
      <c r="E47" s="11" t="s">
        <v>44</v>
      </c>
      <c r="F47" s="18" t="s">
        <v>63</v>
      </c>
      <c r="G47" s="12"/>
      <c r="H47" s="11"/>
      <c r="I47" s="10">
        <f t="shared" si="16"/>
        <v>0.54166666666666663</v>
      </c>
      <c r="J47" s="9">
        <v>0.58333333333333337</v>
      </c>
      <c r="K47" s="10">
        <f t="shared" si="14"/>
        <v>4.1666666666666741E-2</v>
      </c>
      <c r="L47" s="11" t="s">
        <v>8</v>
      </c>
      <c r="M47" s="18"/>
      <c r="O47" s="6" t="s">
        <v>32</v>
      </c>
      <c r="P47" s="5">
        <f>K52</f>
        <v>3.4722222222220989E-3</v>
      </c>
      <c r="Q47" s="33">
        <v>3.472222222222222E-3</v>
      </c>
      <c r="R47" s="33">
        <v>3.472222222222222E-3</v>
      </c>
    </row>
    <row r="48" spans="1:18" ht="11.85" customHeight="1">
      <c r="A48" s="11"/>
      <c r="B48" s="10">
        <f t="shared" si="15"/>
        <v>0.54166666666666663</v>
      </c>
      <c r="C48" s="9">
        <v>0.58333333333333337</v>
      </c>
      <c r="D48" s="10">
        <f t="shared" si="13"/>
        <v>4.1666666666666741E-2</v>
      </c>
      <c r="E48" s="11" t="s">
        <v>8</v>
      </c>
      <c r="F48" s="18"/>
      <c r="G48" s="12"/>
      <c r="H48" s="11"/>
      <c r="I48" s="10">
        <f t="shared" si="16"/>
        <v>0.58333333333333337</v>
      </c>
      <c r="J48" s="9">
        <v>0.62847222222222221</v>
      </c>
      <c r="K48" s="10">
        <f t="shared" si="14"/>
        <v>4.513888888888884E-2</v>
      </c>
      <c r="L48" s="11" t="s">
        <v>56</v>
      </c>
      <c r="M48" s="18" t="s">
        <v>70</v>
      </c>
      <c r="O48" s="6" t="s">
        <v>33</v>
      </c>
      <c r="P48" s="5">
        <f>K54</f>
        <v>1.041666666666663E-2</v>
      </c>
      <c r="Q48" s="33">
        <v>1.0416666666666666E-2</v>
      </c>
      <c r="R48" s="33">
        <v>1.0416666666666666E-2</v>
      </c>
    </row>
    <row r="49" spans="1:18" ht="11.85" customHeight="1">
      <c r="A49" s="11"/>
      <c r="B49" s="10">
        <f t="shared" si="15"/>
        <v>0.58333333333333337</v>
      </c>
      <c r="C49" s="9">
        <v>0.61805555555555558</v>
      </c>
      <c r="D49" s="10">
        <f t="shared" si="13"/>
        <v>3.472222222222221E-2</v>
      </c>
      <c r="E49" s="11" t="s">
        <v>44</v>
      </c>
      <c r="F49" s="18" t="s">
        <v>63</v>
      </c>
      <c r="G49" s="12"/>
      <c r="H49" s="11"/>
      <c r="I49" s="10">
        <f>J48</f>
        <v>0.62847222222222221</v>
      </c>
      <c r="J49" s="9">
        <v>0.65277777777777779</v>
      </c>
      <c r="K49" s="10">
        <f t="shared" si="14"/>
        <v>2.430555555555558E-2</v>
      </c>
      <c r="L49" s="11" t="s">
        <v>58</v>
      </c>
      <c r="M49" s="18" t="s">
        <v>63</v>
      </c>
      <c r="O49" s="6" t="s">
        <v>59</v>
      </c>
      <c r="P49" s="5">
        <f>K56+K58</f>
        <v>0.10416666666666663</v>
      </c>
      <c r="Q49" s="33">
        <v>0.10416666666666667</v>
      </c>
      <c r="R49" s="33">
        <v>0.10416666666666667</v>
      </c>
    </row>
    <row r="50" spans="1:18" ht="11.85" customHeight="1">
      <c r="A50" s="11"/>
      <c r="B50" s="10">
        <f>C49</f>
        <v>0.61805555555555558</v>
      </c>
      <c r="C50" s="9">
        <v>0.62847222222222221</v>
      </c>
      <c r="D50" s="10">
        <f t="shared" si="13"/>
        <v>1.041666666666663E-2</v>
      </c>
      <c r="E50" s="11" t="s">
        <v>12</v>
      </c>
      <c r="F50" s="18" t="s">
        <v>63</v>
      </c>
      <c r="G50" s="12"/>
      <c r="H50" s="11"/>
      <c r="I50" s="10">
        <f>J49</f>
        <v>0.65277777777777779</v>
      </c>
      <c r="J50" s="9">
        <v>0.66666666666666663</v>
      </c>
      <c r="K50" s="10">
        <f t="shared" si="14"/>
        <v>1.388888888888884E-2</v>
      </c>
      <c r="L50" s="11" t="s">
        <v>6</v>
      </c>
      <c r="M50" s="18"/>
      <c r="O50" s="6" t="s">
        <v>60</v>
      </c>
      <c r="P50" s="5">
        <f>K59+K61</f>
        <v>9.375E-2</v>
      </c>
      <c r="Q50" s="33">
        <v>9.375E-2</v>
      </c>
      <c r="R50" s="33">
        <v>9.375E-2</v>
      </c>
    </row>
    <row r="51" spans="1:18" ht="11.85" customHeight="1">
      <c r="A51" s="11"/>
      <c r="B51" s="10">
        <f>C50</f>
        <v>0.62847222222222221</v>
      </c>
      <c r="C51" s="9">
        <v>0.65277777777777779</v>
      </c>
      <c r="D51" s="10">
        <f t="shared" si="13"/>
        <v>2.430555555555558E-2</v>
      </c>
      <c r="E51" s="11" t="s">
        <v>45</v>
      </c>
      <c r="F51" s="18" t="s">
        <v>70</v>
      </c>
      <c r="G51" s="12"/>
      <c r="H51" s="11"/>
      <c r="I51" s="10">
        <f>J50</f>
        <v>0.66666666666666663</v>
      </c>
      <c r="J51" s="9">
        <v>0.72569444444444453</v>
      </c>
      <c r="K51" s="10">
        <f t="shared" si="14"/>
        <v>5.9027777777777901E-2</v>
      </c>
      <c r="L51" s="11" t="s">
        <v>58</v>
      </c>
      <c r="M51" s="18" t="s">
        <v>63</v>
      </c>
      <c r="O51" s="6" t="s">
        <v>15</v>
      </c>
      <c r="P51" s="5">
        <f>K63</f>
        <v>1.388888888888884E-2</v>
      </c>
      <c r="Q51" s="33">
        <v>1.0416666666666666E-2</v>
      </c>
      <c r="R51" s="33">
        <v>1.0416666666666666E-2</v>
      </c>
    </row>
    <row r="52" spans="1:18" ht="11.85" customHeight="1">
      <c r="A52" s="11"/>
      <c r="B52" s="10">
        <f>C51</f>
        <v>0.65277777777777779</v>
      </c>
      <c r="C52" s="9">
        <v>0.66666666666666663</v>
      </c>
      <c r="D52" s="10">
        <f t="shared" si="13"/>
        <v>1.388888888888884E-2</v>
      </c>
      <c r="E52" s="11" t="s">
        <v>6</v>
      </c>
      <c r="G52" s="12"/>
      <c r="H52" s="11"/>
      <c r="I52" s="10">
        <f>J51</f>
        <v>0.72569444444444453</v>
      </c>
      <c r="J52" s="9">
        <v>0.72916666666666663</v>
      </c>
      <c r="K52" s="10">
        <f t="shared" si="14"/>
        <v>3.4722222222220989E-3</v>
      </c>
      <c r="L52" s="11" t="s">
        <v>37</v>
      </c>
      <c r="M52" s="18" t="s">
        <v>70</v>
      </c>
      <c r="O52" s="6" t="s">
        <v>10</v>
      </c>
      <c r="P52" s="5">
        <f>K64</f>
        <v>6.25E-2</v>
      </c>
      <c r="Q52" s="33">
        <v>4.1666666666666664E-2</v>
      </c>
      <c r="R52" s="33">
        <v>4.1666666666666664E-2</v>
      </c>
    </row>
    <row r="53" spans="1:18" ht="11.85" customHeight="1">
      <c r="A53" s="11"/>
      <c r="B53" s="10">
        <f>C52</f>
        <v>0.66666666666666663</v>
      </c>
      <c r="C53" s="9">
        <v>0.72569444444444453</v>
      </c>
      <c r="D53" s="10">
        <f t="shared" si="13"/>
        <v>5.9027777777777901E-2</v>
      </c>
      <c r="E53" s="11" t="s">
        <v>45</v>
      </c>
      <c r="F53" s="18" t="s">
        <v>70</v>
      </c>
      <c r="G53" s="12"/>
      <c r="H53" s="12"/>
      <c r="I53" s="14"/>
      <c r="J53" s="14"/>
      <c r="K53" s="14"/>
      <c r="L53" s="12"/>
      <c r="M53" s="18"/>
    </row>
    <row r="54" spans="1:18" ht="11.85" customHeight="1">
      <c r="A54" s="11"/>
      <c r="B54" s="10">
        <f>C53</f>
        <v>0.72569444444444453</v>
      </c>
      <c r="C54" s="9">
        <v>0.72916666666666663</v>
      </c>
      <c r="D54" s="10">
        <f t="shared" si="13"/>
        <v>3.4722222222220989E-3</v>
      </c>
      <c r="E54" s="11" t="s">
        <v>37</v>
      </c>
      <c r="F54" s="24" t="s">
        <v>63</v>
      </c>
      <c r="G54" s="12"/>
      <c r="H54" s="7">
        <v>10</v>
      </c>
      <c r="I54" s="8">
        <v>0.35416666666666669</v>
      </c>
      <c r="J54" s="9">
        <v>0.36458333333333331</v>
      </c>
      <c r="K54" s="10">
        <f t="shared" ref="K54:K61" si="17">J54-I54</f>
        <v>1.041666666666663E-2</v>
      </c>
      <c r="L54" s="11" t="s">
        <v>38</v>
      </c>
      <c r="M54" s="18" t="s">
        <v>70</v>
      </c>
    </row>
    <row r="55" spans="1:18" ht="11.85" customHeight="1">
      <c r="A55" s="12"/>
      <c r="B55" s="14"/>
      <c r="C55" s="14"/>
      <c r="D55" s="14"/>
      <c r="E55" s="12"/>
      <c r="F55" s="12"/>
      <c r="G55" s="12"/>
      <c r="H55" s="11"/>
      <c r="I55" s="10">
        <f t="shared" ref="I55:I61" si="18">J54</f>
        <v>0.36458333333333331</v>
      </c>
      <c r="J55" s="9">
        <v>0.38541666666666669</v>
      </c>
      <c r="K55" s="10">
        <f t="shared" si="17"/>
        <v>2.083333333333337E-2</v>
      </c>
      <c r="L55" s="11" t="s">
        <v>58</v>
      </c>
      <c r="M55" s="12" t="s">
        <v>63</v>
      </c>
      <c r="O55" s="23"/>
      <c r="P55" s="35" t="s">
        <v>70</v>
      </c>
      <c r="Q55" s="23" t="s">
        <v>63</v>
      </c>
      <c r="R55" s="38" t="s">
        <v>74</v>
      </c>
    </row>
    <row r="56" spans="1:18" ht="11.85" customHeight="1">
      <c r="A56" s="7">
        <v>5</v>
      </c>
      <c r="B56" s="8">
        <v>0.35416666666666669</v>
      </c>
      <c r="C56" s="9">
        <v>0.36458333333333331</v>
      </c>
      <c r="D56" s="10">
        <f>C56-B56</f>
        <v>1.041666666666663E-2</v>
      </c>
      <c r="E56" s="11" t="s">
        <v>38</v>
      </c>
      <c r="F56" s="18" t="s">
        <v>63</v>
      </c>
      <c r="G56" s="12"/>
      <c r="H56" s="11"/>
      <c r="I56" s="10">
        <f t="shared" si="18"/>
        <v>0.38541666666666669</v>
      </c>
      <c r="J56" s="9">
        <v>0.44444444444444442</v>
      </c>
      <c r="K56" s="10">
        <f t="shared" si="17"/>
        <v>5.9027777777777735E-2</v>
      </c>
      <c r="L56" s="11" t="s">
        <v>59</v>
      </c>
      <c r="M56" s="18" t="s">
        <v>70</v>
      </c>
      <c r="O56" s="31" t="s">
        <v>66</v>
      </c>
      <c r="P56" s="22">
        <f>SUMIF($F$6:$F$68,"Petronella",$D$6:$D$68)</f>
        <v>0.77430555555555602</v>
      </c>
      <c r="Q56" s="22">
        <f>SUMIF($F$6:$F$68,"Cheryl",$D$6:$D$68)</f>
        <v>0.75347222222222143</v>
      </c>
      <c r="R56" s="22">
        <f>SUMIF($F$6:$F$68,"Name",$D$6:$D$68)</f>
        <v>0</v>
      </c>
    </row>
    <row r="57" spans="1:18" s="28" customFormat="1" ht="11.25" customHeight="1">
      <c r="A57" s="11"/>
      <c r="B57" s="10">
        <f t="shared" ref="B57:B63" si="19">C56</f>
        <v>0.36458333333333331</v>
      </c>
      <c r="C57" s="9">
        <v>0.36805555555555558</v>
      </c>
      <c r="D57" s="10">
        <f>C57-B57</f>
        <v>3.4722222222222654E-3</v>
      </c>
      <c r="E57" s="11" t="s">
        <v>45</v>
      </c>
      <c r="F57" s="18" t="s">
        <v>70</v>
      </c>
      <c r="G57" s="27"/>
      <c r="H57" s="11"/>
      <c r="I57" s="10">
        <f t="shared" si="18"/>
        <v>0.44444444444444442</v>
      </c>
      <c r="J57" s="9">
        <v>0.45833333333333331</v>
      </c>
      <c r="K57" s="10">
        <f t="shared" si="17"/>
        <v>1.3888888888888895E-2</v>
      </c>
      <c r="L57" s="11" t="s">
        <v>6</v>
      </c>
      <c r="M57" s="18"/>
      <c r="O57" s="31" t="s">
        <v>67</v>
      </c>
      <c r="P57" s="22">
        <f>SUMIF($M$6:$M$64,"Petronella",$K$6:$K$64)</f>
        <v>0.71527777777777746</v>
      </c>
      <c r="Q57" s="22">
        <f>SUMIF($M$6:$M$64,"Cheryl",$K$6:$K$64)</f>
        <v>0.79861111111111083</v>
      </c>
      <c r="R57" s="22">
        <f>SUMIF($M$6:$M$64,"Name",$K$6:$K$64)</f>
        <v>0</v>
      </c>
    </row>
    <row r="58" spans="1:18" ht="12.75" customHeight="1">
      <c r="A58" s="25"/>
      <c r="B58" s="29">
        <f t="shared" si="19"/>
        <v>0.36805555555555558</v>
      </c>
      <c r="C58" s="30">
        <v>0.44444444444444442</v>
      </c>
      <c r="D58" s="29">
        <f t="shared" ref="D58:D63" si="20">C58-B58</f>
        <v>7.638888888888884E-2</v>
      </c>
      <c r="E58" s="25" t="s">
        <v>46</v>
      </c>
      <c r="F58" s="26" t="s">
        <v>70</v>
      </c>
      <c r="G58" s="12"/>
      <c r="H58" s="11"/>
      <c r="I58" s="10">
        <f t="shared" si="18"/>
        <v>0.45833333333333331</v>
      </c>
      <c r="J58" s="9">
        <v>0.50347222222222221</v>
      </c>
      <c r="K58" s="10">
        <f t="shared" si="17"/>
        <v>4.5138888888888895E-2</v>
      </c>
      <c r="L58" s="11" t="s">
        <v>59</v>
      </c>
      <c r="M58" s="18" t="s">
        <v>70</v>
      </c>
      <c r="O58" s="31" t="s">
        <v>65</v>
      </c>
      <c r="P58" s="37" t="s">
        <v>72</v>
      </c>
      <c r="Q58" s="37" t="s">
        <v>73</v>
      </c>
      <c r="R58" s="39"/>
    </row>
    <row r="59" spans="1:18" ht="11.85" customHeight="1">
      <c r="A59" s="11"/>
      <c r="B59" s="10">
        <f t="shared" si="19"/>
        <v>0.44444444444444442</v>
      </c>
      <c r="C59" s="9">
        <v>0.45833333333333331</v>
      </c>
      <c r="D59" s="10">
        <f t="shared" si="20"/>
        <v>1.3888888888888895E-2</v>
      </c>
      <c r="E59" s="11" t="s">
        <v>6</v>
      </c>
      <c r="F59" s="18"/>
      <c r="G59" s="12"/>
      <c r="H59" s="11"/>
      <c r="I59" s="10">
        <f t="shared" si="18"/>
        <v>0.50347222222222221</v>
      </c>
      <c r="J59" s="9">
        <v>0.54166666666666663</v>
      </c>
      <c r="K59" s="10">
        <f t="shared" si="17"/>
        <v>3.819444444444442E-2</v>
      </c>
      <c r="L59" s="11" t="s">
        <v>60</v>
      </c>
      <c r="M59" s="18" t="s">
        <v>63</v>
      </c>
    </row>
    <row r="60" spans="1:18" ht="11.85" customHeight="1">
      <c r="A60" s="11"/>
      <c r="B60" s="10">
        <f t="shared" si="19"/>
        <v>0.45833333333333331</v>
      </c>
      <c r="C60" s="9">
        <v>0.49305555555555558</v>
      </c>
      <c r="D60" s="10">
        <f t="shared" si="20"/>
        <v>3.4722222222222265E-2</v>
      </c>
      <c r="E60" s="11" t="s">
        <v>46</v>
      </c>
      <c r="F60" s="18" t="s">
        <v>70</v>
      </c>
      <c r="G60" s="12"/>
      <c r="H60" s="25"/>
      <c r="I60" s="29">
        <f t="shared" si="18"/>
        <v>0.54166666666666663</v>
      </c>
      <c r="J60" s="30">
        <v>0.58333333333333337</v>
      </c>
      <c r="K60" s="29">
        <f t="shared" si="17"/>
        <v>4.1666666666666741E-2</v>
      </c>
      <c r="L60" s="25" t="s">
        <v>8</v>
      </c>
      <c r="M60" s="26"/>
      <c r="P60" s="32"/>
    </row>
    <row r="61" spans="1:18" ht="11.85" customHeight="1">
      <c r="A61" s="11"/>
      <c r="B61" s="10">
        <f t="shared" si="19"/>
        <v>0.49305555555555558</v>
      </c>
      <c r="C61" s="9">
        <v>0.54166666666666663</v>
      </c>
      <c r="D61" s="10">
        <f t="shared" si="20"/>
        <v>4.8611111111111049E-2</v>
      </c>
      <c r="E61" s="11" t="s">
        <v>47</v>
      </c>
      <c r="F61" s="18" t="s">
        <v>63</v>
      </c>
      <c r="G61" s="12"/>
      <c r="H61" s="11"/>
      <c r="I61" s="10">
        <f t="shared" si="18"/>
        <v>0.58333333333333337</v>
      </c>
      <c r="J61" s="9">
        <v>0.63888888888888895</v>
      </c>
      <c r="K61" s="10">
        <f t="shared" si="17"/>
        <v>5.555555555555558E-2</v>
      </c>
      <c r="L61" s="11" t="s">
        <v>60</v>
      </c>
      <c r="M61" s="18" t="s">
        <v>63</v>
      </c>
    </row>
    <row r="62" spans="1:18" ht="11.85" customHeight="1">
      <c r="A62" s="11"/>
      <c r="B62" s="10">
        <f t="shared" si="19"/>
        <v>0.54166666666666663</v>
      </c>
      <c r="C62" s="9">
        <v>0.58333333333333337</v>
      </c>
      <c r="D62" s="10">
        <f t="shared" si="20"/>
        <v>4.1666666666666741E-2</v>
      </c>
      <c r="E62" s="11" t="s">
        <v>8</v>
      </c>
      <c r="F62" s="18"/>
      <c r="G62" s="12"/>
      <c r="H62" s="11"/>
      <c r="I62" s="10">
        <f>J61</f>
        <v>0.63888888888888895</v>
      </c>
      <c r="J62" s="9">
        <v>0.65277777777777779</v>
      </c>
      <c r="K62" s="10">
        <f>J62-I62</f>
        <v>1.388888888888884E-2</v>
      </c>
      <c r="L62" s="11" t="s">
        <v>15</v>
      </c>
      <c r="M62" s="18" t="s">
        <v>63</v>
      </c>
    </row>
    <row r="63" spans="1:18" ht="11.85" customHeight="1">
      <c r="A63" s="11"/>
      <c r="B63" s="10">
        <f t="shared" si="19"/>
        <v>0.58333333333333337</v>
      </c>
      <c r="C63" s="9">
        <v>0.63888888888888895</v>
      </c>
      <c r="D63" s="10">
        <f t="shared" si="20"/>
        <v>5.555555555555558E-2</v>
      </c>
      <c r="E63" s="11" t="s">
        <v>47</v>
      </c>
      <c r="F63" s="18" t="s">
        <v>63</v>
      </c>
      <c r="G63" s="12"/>
      <c r="H63" s="11"/>
      <c r="I63" s="10">
        <f>J62</f>
        <v>0.65277777777777779</v>
      </c>
      <c r="J63" s="9">
        <v>0.66666666666666663</v>
      </c>
      <c r="K63" s="10">
        <f>J63-I63</f>
        <v>1.388888888888884E-2</v>
      </c>
      <c r="L63" s="11" t="s">
        <v>6</v>
      </c>
      <c r="M63" s="18" t="s">
        <v>63</v>
      </c>
    </row>
    <row r="64" spans="1:18" ht="11.85" customHeight="1">
      <c r="A64" s="11"/>
      <c r="B64" s="10">
        <f>C63</f>
        <v>0.63888888888888895</v>
      </c>
      <c r="C64" s="9">
        <v>0.65277777777777779</v>
      </c>
      <c r="D64" s="10">
        <f>C64-B64</f>
        <v>1.388888888888884E-2</v>
      </c>
      <c r="E64" s="11" t="s">
        <v>48</v>
      </c>
      <c r="F64" s="18" t="s">
        <v>70</v>
      </c>
      <c r="G64" s="12"/>
      <c r="H64" s="19"/>
      <c r="I64" s="20">
        <f>J63</f>
        <v>0.66666666666666663</v>
      </c>
      <c r="J64" s="9">
        <v>0.72916666666666663</v>
      </c>
      <c r="K64" s="20">
        <f>J64-I64</f>
        <v>6.25E-2</v>
      </c>
      <c r="L64" s="19" t="s">
        <v>10</v>
      </c>
      <c r="M64" s="18" t="s">
        <v>63</v>
      </c>
    </row>
    <row r="65" spans="1:14" ht="11.85" customHeight="1">
      <c r="A65" s="11"/>
      <c r="B65" s="10">
        <f>C64</f>
        <v>0.65277777777777779</v>
      </c>
      <c r="C65" s="9">
        <v>0.66666666666666663</v>
      </c>
      <c r="D65" s="10">
        <f>C65-B65</f>
        <v>1.388888888888884E-2</v>
      </c>
      <c r="E65" s="11" t="s">
        <v>6</v>
      </c>
      <c r="F65" s="18"/>
      <c r="G65" s="12"/>
    </row>
    <row r="66" spans="1:14" ht="11.25" customHeight="1">
      <c r="A66" s="11"/>
      <c r="B66" s="10">
        <f>C65</f>
        <v>0.66666666666666663</v>
      </c>
      <c r="C66" s="9">
        <v>0.71527777777777779</v>
      </c>
      <c r="D66" s="10">
        <f>C66-B66</f>
        <v>4.861111111111116E-2</v>
      </c>
      <c r="E66" s="11" t="s">
        <v>48</v>
      </c>
      <c r="F66" s="18" t="s">
        <v>70</v>
      </c>
      <c r="G66" s="12"/>
      <c r="I66" s="1"/>
      <c r="J66" s="1"/>
      <c r="K66" s="1"/>
    </row>
    <row r="67" spans="1:14" ht="11.25" customHeight="1">
      <c r="A67" s="11"/>
      <c r="B67" s="10">
        <f>C66</f>
        <v>0.71527777777777779</v>
      </c>
      <c r="C67" s="9">
        <v>0.72569444444444453</v>
      </c>
      <c r="D67" s="10">
        <f>C67-B67</f>
        <v>1.0416666666666741E-2</v>
      </c>
      <c r="E67" s="11" t="s">
        <v>50</v>
      </c>
      <c r="F67" s="18" t="s">
        <v>63</v>
      </c>
    </row>
    <row r="68" spans="1:14" ht="11.25" customHeight="1">
      <c r="A68" s="11"/>
      <c r="B68" s="10">
        <f>C67</f>
        <v>0.72569444444444453</v>
      </c>
      <c r="C68" s="9">
        <v>0.72916666666666663</v>
      </c>
      <c r="D68" s="10">
        <f>C68-B68</f>
        <v>3.4722222222220989E-3</v>
      </c>
      <c r="E68" s="11" t="s">
        <v>37</v>
      </c>
      <c r="F68" s="18" t="s">
        <v>63</v>
      </c>
      <c r="N68" s="21"/>
    </row>
    <row r="89" spans="9:11">
      <c r="I89" s="1"/>
      <c r="J89" s="1"/>
      <c r="K89" s="1"/>
    </row>
    <row r="90" spans="9:11">
      <c r="I90" s="1"/>
      <c r="J90" s="1"/>
      <c r="K90" s="1"/>
    </row>
    <row r="91" spans="9:11">
      <c r="I91" s="1"/>
      <c r="J91" s="1"/>
      <c r="K91" s="1"/>
    </row>
    <row r="92" spans="9:11">
      <c r="I92" s="1"/>
      <c r="J92" s="1"/>
      <c r="K92" s="1"/>
    </row>
    <row r="93" spans="9:11">
      <c r="I93" s="1"/>
      <c r="J93" s="1"/>
      <c r="K93" s="1"/>
    </row>
    <row r="94" spans="9:11">
      <c r="I94" s="1"/>
      <c r="J94" s="1"/>
      <c r="K94" s="1"/>
    </row>
    <row r="95" spans="9:11">
      <c r="I95" s="1"/>
      <c r="J95" s="1"/>
      <c r="K95" s="1"/>
    </row>
    <row r="96" spans="9:11">
      <c r="I96" s="1"/>
      <c r="J96" s="1"/>
      <c r="K96" s="1"/>
    </row>
    <row r="97" spans="9:11">
      <c r="I97" s="1"/>
      <c r="J97" s="1"/>
      <c r="K97" s="1"/>
    </row>
    <row r="98" spans="9:11">
      <c r="I98" s="1"/>
      <c r="J98" s="1"/>
      <c r="K98" s="1"/>
    </row>
    <row r="99" spans="9:11">
      <c r="I99" s="1"/>
      <c r="J99" s="1"/>
      <c r="K99" s="1"/>
    </row>
    <row r="100" spans="9:11">
      <c r="I100" s="1"/>
      <c r="J100" s="1"/>
      <c r="K100" s="1"/>
    </row>
    <row r="101" spans="9:11">
      <c r="I101" s="1"/>
      <c r="J101" s="1"/>
      <c r="K101" s="1"/>
    </row>
    <row r="102" spans="9:11">
      <c r="I102" s="1"/>
      <c r="J102" s="1"/>
      <c r="K102" s="1"/>
    </row>
    <row r="103" spans="9:11">
      <c r="I103" s="1"/>
      <c r="J103" s="1"/>
      <c r="K103" s="1"/>
    </row>
    <row r="104" spans="9:11">
      <c r="I104" s="1"/>
      <c r="J104" s="1"/>
      <c r="K104" s="1"/>
    </row>
    <row r="105" spans="9:11">
      <c r="I105" s="1"/>
      <c r="J105" s="1"/>
      <c r="K105" s="1"/>
    </row>
    <row r="106" spans="9:11">
      <c r="I106" s="1"/>
      <c r="J106" s="1"/>
      <c r="K106" s="1"/>
    </row>
    <row r="107" spans="9:11">
      <c r="I107" s="1"/>
      <c r="J107" s="1"/>
      <c r="K107" s="1"/>
    </row>
    <row r="108" spans="9:11">
      <c r="I108" s="1"/>
      <c r="J108" s="1"/>
      <c r="K108" s="1"/>
    </row>
    <row r="109" spans="9:11">
      <c r="I109" s="1"/>
      <c r="J109" s="1"/>
      <c r="K109" s="1"/>
    </row>
    <row r="110" spans="9:11">
      <c r="I110" s="1"/>
      <c r="J110" s="1"/>
      <c r="K110" s="1"/>
    </row>
    <row r="111" spans="9:11">
      <c r="I111" s="1"/>
      <c r="J111" s="1"/>
      <c r="K111" s="1"/>
    </row>
    <row r="112" spans="9:11">
      <c r="I112" s="1"/>
      <c r="J112" s="1"/>
      <c r="K112" s="1"/>
    </row>
    <row r="113" spans="9:11">
      <c r="I113" s="1"/>
      <c r="J113" s="1"/>
      <c r="K113" s="1"/>
    </row>
    <row r="114" spans="9:11">
      <c r="I114" s="1"/>
      <c r="J114" s="1"/>
      <c r="K114" s="1"/>
    </row>
    <row r="115" spans="9:11">
      <c r="I115" s="1"/>
      <c r="J115" s="1"/>
      <c r="K115" s="1"/>
    </row>
    <row r="116" spans="9:11">
      <c r="I116" s="1"/>
      <c r="J116" s="1"/>
      <c r="K116" s="1"/>
    </row>
    <row r="117" spans="9:11">
      <c r="I117" s="1"/>
      <c r="J117" s="1"/>
      <c r="K117" s="1"/>
    </row>
    <row r="118" spans="9:11">
      <c r="I118" s="1"/>
      <c r="J118" s="1"/>
      <c r="K118" s="1"/>
    </row>
    <row r="119" spans="9:11">
      <c r="I119" s="1"/>
      <c r="J119" s="1"/>
      <c r="K119" s="1"/>
    </row>
    <row r="120" spans="9:11">
      <c r="I120" s="1"/>
      <c r="J120" s="1"/>
      <c r="K120" s="1"/>
    </row>
    <row r="121" spans="9:11">
      <c r="I121" s="1"/>
      <c r="J121" s="1"/>
      <c r="K121" s="1"/>
    </row>
    <row r="122" spans="9:11">
      <c r="I122" s="1"/>
      <c r="J122" s="1"/>
      <c r="K122" s="1"/>
    </row>
    <row r="123" spans="9:11">
      <c r="I123" s="1"/>
      <c r="J123" s="1"/>
      <c r="K123" s="1"/>
    </row>
    <row r="124" spans="9:11">
      <c r="I124" s="1"/>
      <c r="J124" s="1"/>
      <c r="K124" s="1"/>
    </row>
    <row r="125" spans="9:11">
      <c r="I125" s="1"/>
      <c r="J125" s="1"/>
      <c r="K125" s="1"/>
    </row>
    <row r="126" spans="9:11">
      <c r="I126" s="1"/>
      <c r="J126" s="1"/>
      <c r="K126" s="1"/>
    </row>
    <row r="127" spans="9:11">
      <c r="I127" s="1"/>
      <c r="J127" s="1"/>
      <c r="K127" s="1"/>
    </row>
    <row r="128" spans="9:11">
      <c r="I128" s="1"/>
      <c r="J128" s="1"/>
      <c r="K128" s="1"/>
    </row>
  </sheetData>
  <mergeCells count="7">
    <mergeCell ref="A1:M1"/>
    <mergeCell ref="O1:O3"/>
    <mergeCell ref="P1:P3"/>
    <mergeCell ref="Q1:Q3"/>
    <mergeCell ref="R1:R3"/>
    <mergeCell ref="A2:M2"/>
    <mergeCell ref="A3:M3"/>
  </mergeCells>
  <phoneticPr fontId="6" type="noConversion"/>
  <pageMargins left="0.81" right="0.75" top="0.66" bottom="0.63" header="0.5" footer="0.5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O55"/>
  <sheetViews>
    <sheetView showGridLines="0" tabSelected="1" zoomScale="130" zoomScaleNormal="130" workbookViewId="0">
      <selection activeCell="H6" sqref="H6"/>
    </sheetView>
  </sheetViews>
  <sheetFormatPr defaultRowHeight="12.75"/>
  <cols>
    <col min="1" max="1" width="5.140625" customWidth="1"/>
    <col min="2" max="2" width="9.42578125" style="1" customWidth="1"/>
    <col min="3" max="3" width="3.28515625" style="1" customWidth="1"/>
    <col min="4" max="4" width="7.7109375" style="83" customWidth="1"/>
    <col min="5" max="5" width="8.140625" style="83" customWidth="1"/>
    <col min="6" max="6" width="44.140625" style="1" customWidth="1"/>
    <col min="7" max="7" width="19.5703125" style="1" customWidth="1"/>
    <col min="8" max="8" width="52.42578125" customWidth="1"/>
    <col min="9" max="9" width="8.5703125" hidden="1" customWidth="1"/>
    <col min="10" max="10" width="15.85546875" hidden="1" customWidth="1"/>
    <col min="11" max="11" width="13.42578125" hidden="1" customWidth="1"/>
    <col min="12" max="12" width="13.28515625" style="43" customWidth="1"/>
    <col min="13" max="13" width="13.42578125" style="43" hidden="1" customWidth="1"/>
    <col min="14" max="14" width="24.42578125" style="43" customWidth="1"/>
    <col min="15" max="15" width="24" style="43" customWidth="1"/>
    <col min="16" max="16" width="9.42578125" customWidth="1"/>
    <col min="17" max="17" width="9.7109375" customWidth="1"/>
  </cols>
  <sheetData>
    <row r="2" spans="1:15" ht="24" customHeight="1">
      <c r="A2" s="101" t="s">
        <v>106</v>
      </c>
      <c r="B2" s="101"/>
      <c r="C2" s="101"/>
      <c r="D2" s="101"/>
      <c r="E2" s="101"/>
      <c r="F2" s="101"/>
      <c r="G2" s="101"/>
    </row>
    <row r="3" spans="1:15" ht="11.85" customHeight="1" thickBot="1">
      <c r="A3" s="57"/>
      <c r="B3" s="58"/>
      <c r="C3" s="58"/>
      <c r="D3" s="73"/>
      <c r="E3" s="73"/>
      <c r="F3" s="58"/>
      <c r="G3" s="58"/>
      <c r="I3" s="40"/>
      <c r="J3" s="40"/>
      <c r="K3" s="41"/>
      <c r="L3" s="41"/>
      <c r="M3" s="42"/>
      <c r="N3" s="42"/>
    </row>
    <row r="4" spans="1:15" s="45" customFormat="1" ht="27.75" customHeight="1" thickBot="1">
      <c r="A4" s="60" t="s">
        <v>75</v>
      </c>
      <c r="B4" s="102" t="s">
        <v>76</v>
      </c>
      <c r="C4" s="103"/>
      <c r="D4" s="104"/>
      <c r="E4" s="105"/>
      <c r="F4" s="60" t="s">
        <v>77</v>
      </c>
      <c r="G4" s="60" t="s">
        <v>79</v>
      </c>
      <c r="I4" s="46"/>
      <c r="J4" s="47"/>
      <c r="K4" s="47"/>
      <c r="L4" s="48"/>
      <c r="M4" s="49"/>
      <c r="N4" s="49"/>
      <c r="O4" s="49"/>
    </row>
    <row r="5" spans="1:15" s="45" customFormat="1" ht="42.75" customHeight="1" thickBot="1">
      <c r="A5" s="59">
        <v>1</v>
      </c>
      <c r="B5" s="106" t="s">
        <v>85</v>
      </c>
      <c r="C5" s="114" t="s">
        <v>86</v>
      </c>
      <c r="D5" s="74">
        <v>0.375</v>
      </c>
      <c r="E5" s="75">
        <v>0.3888888888888889</v>
      </c>
      <c r="F5" s="67" t="s">
        <v>84</v>
      </c>
      <c r="G5" s="86" t="s">
        <v>104</v>
      </c>
      <c r="H5" s="55"/>
      <c r="I5" s="46"/>
      <c r="J5" s="47"/>
      <c r="K5" s="47"/>
      <c r="L5" s="47"/>
      <c r="M5" s="49"/>
      <c r="N5" s="49"/>
      <c r="O5" s="49"/>
    </row>
    <row r="6" spans="1:15" s="45" customFormat="1" ht="41.25" customHeight="1" thickBot="1">
      <c r="A6" s="59">
        <v>2</v>
      </c>
      <c r="B6" s="107"/>
      <c r="C6" s="115"/>
      <c r="D6" s="74">
        <v>0.3888888888888889</v>
      </c>
      <c r="E6" s="75">
        <v>0.43055555555555558</v>
      </c>
      <c r="F6" s="68" t="s">
        <v>80</v>
      </c>
      <c r="G6" s="64" t="s">
        <v>105</v>
      </c>
      <c r="H6" s="55"/>
      <c r="I6" s="46"/>
      <c r="J6" s="47"/>
      <c r="K6" s="47"/>
      <c r="L6" s="47"/>
      <c r="M6" s="49"/>
      <c r="N6" s="49"/>
      <c r="O6" s="49"/>
    </row>
    <row r="7" spans="1:15" s="45" customFormat="1" ht="30" customHeight="1" thickBot="1">
      <c r="A7" s="59">
        <v>3</v>
      </c>
      <c r="B7" s="107"/>
      <c r="C7" s="115"/>
      <c r="D7" s="76">
        <v>0.4375</v>
      </c>
      <c r="E7" s="77">
        <v>0.5</v>
      </c>
      <c r="F7" s="66" t="s">
        <v>98</v>
      </c>
      <c r="G7" s="63" t="s">
        <v>82</v>
      </c>
      <c r="H7" s="55"/>
      <c r="I7" s="46"/>
      <c r="J7" s="47"/>
      <c r="K7" s="47"/>
      <c r="L7" s="47"/>
      <c r="M7" s="49"/>
      <c r="N7" s="49"/>
      <c r="O7" s="49"/>
    </row>
    <row r="8" spans="1:15" s="45" customFormat="1" ht="45" customHeight="1" thickBot="1">
      <c r="A8" s="59">
        <v>4</v>
      </c>
      <c r="B8" s="107"/>
      <c r="C8" s="109" t="s">
        <v>87</v>
      </c>
      <c r="D8" s="76">
        <v>0.5625</v>
      </c>
      <c r="E8" s="77">
        <v>0.6875</v>
      </c>
      <c r="F8" s="68" t="s">
        <v>81</v>
      </c>
      <c r="G8" s="63" t="s">
        <v>83</v>
      </c>
      <c r="H8" s="55"/>
      <c r="I8" s="46"/>
      <c r="J8" s="47"/>
      <c r="K8" s="47"/>
      <c r="L8" s="47"/>
      <c r="M8" s="49"/>
      <c r="N8" s="49"/>
      <c r="O8" s="49"/>
    </row>
    <row r="9" spans="1:15" s="45" customFormat="1" ht="27.75" customHeight="1" thickBot="1">
      <c r="A9" s="59">
        <v>5</v>
      </c>
      <c r="B9" s="108"/>
      <c r="C9" s="110"/>
      <c r="D9" s="76">
        <v>0.69791666666666663</v>
      </c>
      <c r="E9" s="77">
        <v>0.75</v>
      </c>
      <c r="F9" s="69" t="s">
        <v>100</v>
      </c>
      <c r="G9" s="62"/>
      <c r="H9" s="56"/>
      <c r="I9" s="46"/>
      <c r="J9" s="47"/>
      <c r="K9" s="47"/>
      <c r="L9" s="47"/>
      <c r="M9" s="49"/>
      <c r="N9" s="49"/>
      <c r="O9" s="49"/>
    </row>
    <row r="10" spans="1:15" s="45" customFormat="1" ht="42" customHeight="1" thickBot="1">
      <c r="A10" s="59">
        <v>6</v>
      </c>
      <c r="B10" s="122" t="s">
        <v>88</v>
      </c>
      <c r="C10" s="72" t="s">
        <v>86</v>
      </c>
      <c r="D10" s="75">
        <v>0.375</v>
      </c>
      <c r="E10" s="75">
        <v>0.5</v>
      </c>
      <c r="F10" s="65" t="s">
        <v>89</v>
      </c>
      <c r="G10" s="63" t="s">
        <v>91</v>
      </c>
      <c r="H10" s="55"/>
      <c r="I10" s="46"/>
      <c r="J10" s="47"/>
      <c r="K10" s="47"/>
      <c r="L10" s="47"/>
      <c r="M10" s="49"/>
      <c r="N10" s="44"/>
      <c r="O10" s="44"/>
    </row>
    <row r="11" spans="1:15" s="45" customFormat="1" ht="42.75" customHeight="1" thickBot="1">
      <c r="A11" s="59">
        <v>7</v>
      </c>
      <c r="B11" s="123"/>
      <c r="C11" s="116" t="s">
        <v>87</v>
      </c>
      <c r="D11" s="76">
        <v>0.5625</v>
      </c>
      <c r="E11" s="77">
        <v>0.6875</v>
      </c>
      <c r="F11" s="70" t="s">
        <v>90</v>
      </c>
      <c r="G11" s="85" t="s">
        <v>103</v>
      </c>
      <c r="H11" s="55"/>
      <c r="I11" s="46"/>
      <c r="J11" s="47"/>
      <c r="K11" s="47"/>
      <c r="L11" s="50"/>
      <c r="M11" s="51"/>
      <c r="N11" s="52"/>
      <c r="O11" s="52"/>
    </row>
    <row r="12" spans="1:15" s="45" customFormat="1" ht="29.25" customHeight="1" thickBot="1">
      <c r="A12" s="59">
        <v>8</v>
      </c>
      <c r="B12" s="124"/>
      <c r="C12" s="117"/>
      <c r="D12" s="76">
        <v>0.69791666666666663</v>
      </c>
      <c r="E12" s="77">
        <v>0.75</v>
      </c>
      <c r="F12" s="70" t="s">
        <v>101</v>
      </c>
      <c r="G12" s="61"/>
      <c r="H12" s="55"/>
      <c r="I12" s="46"/>
      <c r="J12" s="47"/>
      <c r="K12" s="47"/>
      <c r="L12" s="47"/>
      <c r="M12" s="49"/>
      <c r="N12" s="49"/>
      <c r="O12" s="49"/>
    </row>
    <row r="13" spans="1:15" s="45" customFormat="1" ht="24.75" customHeight="1" thickBot="1">
      <c r="A13" s="59">
        <v>9</v>
      </c>
      <c r="B13" s="119" t="s">
        <v>92</v>
      </c>
      <c r="C13" s="116" t="s">
        <v>86</v>
      </c>
      <c r="D13" s="78">
        <v>0.375</v>
      </c>
      <c r="E13" s="75">
        <v>0.43055555555555558</v>
      </c>
      <c r="F13" s="71" t="s">
        <v>93</v>
      </c>
      <c r="G13" s="109" t="s">
        <v>95</v>
      </c>
      <c r="H13" s="55"/>
      <c r="I13" s="46"/>
      <c r="J13" s="47"/>
      <c r="K13" s="47"/>
      <c r="L13" s="47"/>
      <c r="M13" s="49"/>
      <c r="N13" s="49"/>
      <c r="O13" s="49"/>
    </row>
    <row r="14" spans="1:15" s="45" customFormat="1" ht="24.75" customHeight="1" thickBot="1">
      <c r="A14" s="59">
        <v>10</v>
      </c>
      <c r="B14" s="120"/>
      <c r="C14" s="118"/>
      <c r="D14" s="79">
        <v>0.44444444444444442</v>
      </c>
      <c r="E14" s="77">
        <v>0.5</v>
      </c>
      <c r="F14" s="71" t="s">
        <v>94</v>
      </c>
      <c r="G14" s="110"/>
      <c r="H14" s="55"/>
      <c r="I14" s="46"/>
      <c r="J14" s="47"/>
      <c r="K14" s="47"/>
      <c r="L14" s="47"/>
      <c r="M14" s="49"/>
      <c r="N14" s="49"/>
      <c r="O14" s="49"/>
    </row>
    <row r="15" spans="1:15" s="45" customFormat="1" ht="56.25" customHeight="1" thickBot="1">
      <c r="A15" s="59">
        <v>11</v>
      </c>
      <c r="B15" s="120"/>
      <c r="C15" s="121" t="s">
        <v>87</v>
      </c>
      <c r="D15" s="84">
        <v>0.5625</v>
      </c>
      <c r="E15" s="80">
        <v>0.64583333333333337</v>
      </c>
      <c r="F15" s="71" t="s">
        <v>96</v>
      </c>
      <c r="G15" s="63" t="s">
        <v>97</v>
      </c>
      <c r="H15" s="55"/>
      <c r="I15" s="46"/>
      <c r="J15" s="47"/>
      <c r="K15" s="47"/>
      <c r="L15" s="47"/>
      <c r="M15" s="49"/>
      <c r="N15" s="49"/>
      <c r="O15" s="49"/>
    </row>
    <row r="16" spans="1:15" s="45" customFormat="1" ht="24" customHeight="1" thickBot="1">
      <c r="A16" s="59"/>
      <c r="B16" s="120"/>
      <c r="C16" s="121"/>
      <c r="D16" s="84">
        <v>0.65625</v>
      </c>
      <c r="E16" s="80">
        <v>0.66666666666666663</v>
      </c>
      <c r="F16" s="71" t="s">
        <v>99</v>
      </c>
      <c r="G16" s="63"/>
      <c r="H16" s="55"/>
      <c r="I16" s="46"/>
      <c r="J16" s="47"/>
      <c r="K16" s="47"/>
      <c r="L16" s="47"/>
      <c r="M16" s="49"/>
      <c r="N16" s="49"/>
      <c r="O16" s="49"/>
    </row>
    <row r="17" spans="1:15" s="45" customFormat="1" ht="42.75" customHeight="1" thickBot="1">
      <c r="A17" s="59">
        <v>12</v>
      </c>
      <c r="B17" s="120"/>
      <c r="C17" s="121"/>
      <c r="D17" s="80">
        <v>0.66666666666666663</v>
      </c>
      <c r="E17" s="80">
        <v>0.67708333333333337</v>
      </c>
      <c r="F17" s="71" t="s">
        <v>102</v>
      </c>
      <c r="G17" s="64" t="s">
        <v>105</v>
      </c>
      <c r="H17" s="55"/>
      <c r="I17" s="46"/>
      <c r="J17" s="47"/>
      <c r="K17" s="47"/>
      <c r="L17" s="47"/>
      <c r="M17" s="49"/>
      <c r="N17" s="49"/>
      <c r="O17" s="49"/>
    </row>
    <row r="18" spans="1:15" s="45" customFormat="1" ht="16.5" customHeight="1" thickBot="1">
      <c r="A18" s="111" t="s">
        <v>78</v>
      </c>
      <c r="B18" s="112"/>
      <c r="C18" s="112"/>
      <c r="D18" s="112"/>
      <c r="E18" s="112"/>
      <c r="F18" s="112"/>
      <c r="G18" s="113"/>
      <c r="H18" s="55"/>
      <c r="I18" s="53"/>
      <c r="J18" s="53"/>
      <c r="K18" s="53"/>
      <c r="L18" s="53"/>
      <c r="M18" s="49"/>
      <c r="N18" s="49"/>
      <c r="O18" s="49"/>
    </row>
    <row r="19" spans="1:15" ht="14.25">
      <c r="A19" s="54"/>
      <c r="B19" s="54"/>
      <c r="C19" s="54"/>
      <c r="D19" s="81"/>
      <c r="E19" s="81"/>
      <c r="F19" s="54"/>
      <c r="G19" s="54"/>
    </row>
    <row r="20" spans="1:15" ht="14.25">
      <c r="A20" s="54"/>
      <c r="B20" s="54"/>
      <c r="C20" s="54"/>
      <c r="D20" s="81"/>
      <c r="E20" s="81"/>
      <c r="F20" s="54"/>
      <c r="G20" s="54"/>
    </row>
    <row r="21" spans="1:15" ht="14.25">
      <c r="A21" s="54"/>
      <c r="B21" s="54"/>
      <c r="C21" s="54"/>
      <c r="D21" s="81"/>
      <c r="E21" s="81"/>
      <c r="F21" s="54"/>
      <c r="G21" s="54"/>
    </row>
    <row r="22" spans="1:15" ht="14.25">
      <c r="A22" s="54"/>
      <c r="B22" s="54"/>
      <c r="C22" s="54"/>
      <c r="D22" s="81"/>
      <c r="E22" s="81"/>
      <c r="F22" s="54"/>
      <c r="G22" s="54"/>
    </row>
    <row r="23" spans="1:15" ht="14.25">
      <c r="A23" s="54"/>
      <c r="B23" s="54"/>
      <c r="C23" s="54"/>
      <c r="D23" s="81"/>
      <c r="E23" s="81"/>
      <c r="F23" s="54"/>
      <c r="G23" s="54"/>
    </row>
    <row r="24" spans="1:15" ht="14.25">
      <c r="A24" s="54"/>
      <c r="B24" s="54"/>
      <c r="C24" s="54"/>
      <c r="D24" s="81"/>
      <c r="E24" s="81"/>
      <c r="F24" s="54"/>
      <c r="G24" s="54"/>
    </row>
    <row r="25" spans="1:15" ht="14.25">
      <c r="A25" s="54"/>
      <c r="B25" s="54"/>
      <c r="C25" s="54"/>
      <c r="D25" s="81"/>
      <c r="E25" s="81"/>
      <c r="F25" s="54"/>
      <c r="G25" s="54"/>
      <c r="H25" s="1"/>
      <c r="I25" s="1"/>
    </row>
    <row r="26" spans="1:15" ht="14.25">
      <c r="A26" s="54"/>
      <c r="B26" s="54"/>
      <c r="C26" s="54"/>
      <c r="D26" s="81"/>
      <c r="E26" s="81"/>
      <c r="F26" s="54"/>
      <c r="G26" s="54"/>
      <c r="H26" s="1"/>
      <c r="I26" s="1"/>
    </row>
    <row r="27" spans="1:15" ht="14.25">
      <c r="A27" s="54"/>
      <c r="B27" s="54"/>
      <c r="C27" s="54"/>
      <c r="D27" s="81"/>
      <c r="E27" s="81"/>
      <c r="F27" s="54"/>
      <c r="G27" s="54"/>
      <c r="H27" s="1"/>
      <c r="I27" s="1"/>
    </row>
    <row r="28" spans="1:15" ht="14.25">
      <c r="A28" s="54"/>
      <c r="B28" s="54"/>
      <c r="C28" s="54"/>
      <c r="D28" s="81"/>
      <c r="E28" s="81"/>
      <c r="F28" s="54"/>
      <c r="G28" s="54"/>
      <c r="H28" s="1"/>
      <c r="I28" s="1"/>
    </row>
    <row r="29" spans="1:15" ht="14.25">
      <c r="A29" s="54"/>
      <c r="B29" s="54"/>
      <c r="C29" s="54"/>
      <c r="D29" s="81"/>
      <c r="E29" s="81"/>
      <c r="F29" s="54"/>
      <c r="G29" s="54"/>
      <c r="H29" s="1"/>
      <c r="I29" s="1"/>
    </row>
    <row r="30" spans="1:15" ht="14.25">
      <c r="A30" s="54"/>
      <c r="B30" s="54"/>
      <c r="C30" s="54"/>
      <c r="D30" s="81"/>
      <c r="E30" s="81"/>
      <c r="F30" s="54"/>
      <c r="G30" s="54"/>
      <c r="H30" s="1"/>
      <c r="I30" s="1"/>
    </row>
    <row r="31" spans="1:15" ht="14.25">
      <c r="A31" s="54"/>
      <c r="B31" s="54"/>
      <c r="C31" s="54"/>
      <c r="D31" s="81"/>
      <c r="E31" s="81"/>
      <c r="F31" s="54"/>
      <c r="G31" s="54"/>
      <c r="H31" s="1"/>
      <c r="I31" s="1"/>
    </row>
    <row r="32" spans="1:15" ht="14.25">
      <c r="A32" s="54"/>
      <c r="B32" s="54"/>
      <c r="C32" s="54"/>
      <c r="D32" s="81"/>
      <c r="E32" s="81"/>
      <c r="F32" s="54"/>
      <c r="G32" s="54"/>
      <c r="H32" s="1"/>
      <c r="I32" s="1"/>
    </row>
    <row r="33" spans="1:9" ht="14.25">
      <c r="A33" s="54"/>
      <c r="B33" s="54"/>
      <c r="C33" s="54"/>
      <c r="D33" s="81"/>
      <c r="E33" s="81"/>
      <c r="F33" s="54"/>
      <c r="G33" s="54"/>
      <c r="H33" s="1"/>
      <c r="I33" s="1"/>
    </row>
    <row r="34" spans="1:9" ht="14.25">
      <c r="A34" s="54"/>
      <c r="B34" s="54"/>
      <c r="C34" s="54"/>
      <c r="D34" s="81"/>
      <c r="E34" s="81"/>
      <c r="F34" s="54"/>
      <c r="G34" s="54"/>
      <c r="H34" s="1"/>
      <c r="I34" s="1"/>
    </row>
    <row r="35" spans="1:9" ht="14.25">
      <c r="A35" s="54"/>
      <c r="B35" s="54"/>
      <c r="C35" s="54"/>
      <c r="D35" s="81"/>
      <c r="E35" s="81"/>
      <c r="F35" s="54"/>
      <c r="G35" s="54"/>
      <c r="H35" s="1"/>
      <c r="I35" s="1"/>
    </row>
    <row r="36" spans="1:9" ht="14.25">
      <c r="A36" s="54"/>
      <c r="B36" s="54"/>
      <c r="C36" s="54"/>
      <c r="D36" s="81"/>
      <c r="E36" s="81"/>
      <c r="F36" s="54"/>
      <c r="G36" s="54"/>
      <c r="H36" s="1"/>
      <c r="I36" s="1"/>
    </row>
    <row r="37" spans="1:9" ht="14.25">
      <c r="A37" s="54"/>
      <c r="B37" s="54"/>
      <c r="C37" s="54"/>
      <c r="D37" s="81"/>
      <c r="E37" s="81"/>
      <c r="F37" s="54"/>
      <c r="G37" s="54"/>
      <c r="H37" s="1"/>
      <c r="I37" s="1"/>
    </row>
    <row r="38" spans="1:9" ht="14.25">
      <c r="A38" s="54"/>
      <c r="B38" s="54"/>
      <c r="C38" s="54"/>
      <c r="D38" s="81"/>
      <c r="E38" s="81"/>
      <c r="F38" s="54"/>
      <c r="G38" s="54"/>
      <c r="H38" s="1"/>
      <c r="I38" s="1"/>
    </row>
    <row r="39" spans="1:9" ht="14.25">
      <c r="A39" s="54"/>
      <c r="B39" s="54"/>
      <c r="C39" s="54"/>
      <c r="D39" s="81"/>
      <c r="E39" s="81"/>
      <c r="F39" s="54"/>
      <c r="G39" s="54"/>
      <c r="H39" s="1"/>
      <c r="I39" s="1"/>
    </row>
    <row r="40" spans="1:9">
      <c r="D40" s="82"/>
      <c r="E40" s="82"/>
      <c r="H40" s="1"/>
      <c r="I40" s="1"/>
    </row>
    <row r="41" spans="1:9">
      <c r="H41" s="1"/>
      <c r="I41" s="1"/>
    </row>
    <row r="42" spans="1:9">
      <c r="H42" s="1"/>
      <c r="I42" s="1"/>
    </row>
    <row r="43" spans="1:9">
      <c r="H43" s="1"/>
      <c r="I43" s="1"/>
    </row>
    <row r="44" spans="1:9">
      <c r="H44" s="1"/>
      <c r="I44" s="1"/>
    </row>
    <row r="45" spans="1:9">
      <c r="H45" s="1"/>
      <c r="I45" s="1"/>
    </row>
    <row r="46" spans="1:9">
      <c r="H46" s="1"/>
      <c r="I46" s="1"/>
    </row>
    <row r="47" spans="1:9">
      <c r="H47" s="1"/>
      <c r="I47" s="1"/>
    </row>
    <row r="48" spans="1:9">
      <c r="H48" s="1"/>
      <c r="I48" s="1"/>
    </row>
    <row r="49" spans="8:9">
      <c r="H49" s="1"/>
      <c r="I49" s="1"/>
    </row>
    <row r="50" spans="8:9">
      <c r="H50" s="1"/>
      <c r="I50" s="1"/>
    </row>
    <row r="51" spans="8:9">
      <c r="H51" s="1"/>
      <c r="I51" s="1"/>
    </row>
    <row r="52" spans="8:9">
      <c r="H52" s="1"/>
      <c r="I52" s="1"/>
    </row>
    <row r="53" spans="8:9">
      <c r="H53" s="1"/>
      <c r="I53" s="1"/>
    </row>
    <row r="54" spans="8:9">
      <c r="H54" s="1"/>
      <c r="I54" s="1"/>
    </row>
    <row r="55" spans="8:9">
      <c r="H55" s="1"/>
      <c r="I55" s="1"/>
    </row>
  </sheetData>
  <mergeCells count="12">
    <mergeCell ref="A2:G2"/>
    <mergeCell ref="B4:E4"/>
    <mergeCell ref="B5:B9"/>
    <mergeCell ref="G13:G14"/>
    <mergeCell ref="A18:G18"/>
    <mergeCell ref="C5:C7"/>
    <mergeCell ref="C8:C9"/>
    <mergeCell ref="C11:C12"/>
    <mergeCell ref="C13:C14"/>
    <mergeCell ref="B13:B17"/>
    <mergeCell ref="C15:C17"/>
    <mergeCell ref="B10:B12"/>
  </mergeCells>
  <phoneticPr fontId="6" type="noConversion"/>
  <pageMargins left="0.16" right="0.13" top="0.26" bottom="0.14000000000000001" header="0.5" footer="0.18"/>
  <pageSetup paperSize="9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Option 2</vt:lpstr>
      <vt:lpstr>课程表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Frankiewicz</dc:creator>
  <cp:lastModifiedBy>lenovo</cp:lastModifiedBy>
  <cp:lastPrinted>2015-08-03T08:24:06Z</cp:lastPrinted>
  <dcterms:created xsi:type="dcterms:W3CDTF">2006-03-08T05:48:09Z</dcterms:created>
  <dcterms:modified xsi:type="dcterms:W3CDTF">2015-08-03T08:24:56Z</dcterms:modified>
</cp:coreProperties>
</file>